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456" windowWidth="19320" windowHeight="9156" firstSheet="6" activeTab="6"/>
  </bookViews>
  <sheets>
    <sheet name="до 24.06." sheetId="2" state="hidden" r:id="rId1"/>
    <sheet name="с 25.06." sheetId="3" state="hidden" r:id="rId2"/>
    <sheet name="с 12.04." sheetId="8" state="hidden" r:id="rId3"/>
    <sheet name="с 15.02." sheetId="4" state="hidden" r:id="rId4"/>
    <sheet name="в м2" sheetId="5" state="hidden" r:id="rId5"/>
    <sheet name="с 30.10. (2)" sheetId="7" state="hidden" r:id="rId6"/>
    <sheet name="с 3.08.17" sheetId="17" r:id="rId7"/>
    <sheet name="c 17.08.2016" sheetId="16" state="hidden" r:id="rId8"/>
    <sheet name="с 21.05." sheetId="12" state="hidden" r:id="rId9"/>
    <sheet name="с 07.05." sheetId="11" state="hidden" r:id="rId10"/>
    <sheet name="с 04.05." sheetId="10" state="hidden" r:id="rId11"/>
    <sheet name="Упаковка" sheetId="15" state="hidden" r:id="rId12"/>
    <sheet name="Доборные элементы" sheetId="13" state="hidden" r:id="rId13"/>
    <sheet name="Водосточная система" sheetId="14" state="hidden" r:id="rId14"/>
  </sheets>
  <calcPr calcId="144525"/>
</workbook>
</file>

<file path=xl/calcChain.xml><?xml version="1.0" encoding="utf-8"?>
<calcChain xmlns="http://schemas.openxmlformats.org/spreadsheetml/2006/main">
  <c r="P24" i="17" l="1"/>
  <c r="P23" i="17"/>
  <c r="P22" i="17"/>
  <c r="P21" i="17"/>
  <c r="O20" i="17"/>
  <c r="O19" i="17"/>
  <c r="P13" i="17"/>
  <c r="P12" i="17"/>
  <c r="P11" i="17"/>
  <c r="P10" i="17"/>
  <c r="O9" i="17"/>
  <c r="O8" i="17"/>
  <c r="J24" i="17" l="1"/>
  <c r="J23" i="17"/>
  <c r="J22" i="17"/>
  <c r="J21" i="17"/>
  <c r="I20" i="17"/>
  <c r="I19" i="17"/>
  <c r="J13" i="17"/>
  <c r="J12" i="17"/>
  <c r="J11" i="17"/>
  <c r="J10" i="17"/>
  <c r="I9" i="17"/>
  <c r="I8" i="17"/>
  <c r="AD23" i="17"/>
  <c r="AD22" i="17"/>
  <c r="AD21" i="17"/>
  <c r="AD12" i="17"/>
  <c r="AD11" i="17"/>
  <c r="AD10" i="17"/>
  <c r="R24" i="17" l="1"/>
  <c r="L24" i="17"/>
  <c r="H24" i="17"/>
  <c r="F24" i="17"/>
  <c r="D24" i="17"/>
  <c r="AF23" i="17"/>
  <c r="AB23" i="17"/>
  <c r="Z23" i="17"/>
  <c r="X23" i="17"/>
  <c r="V23" i="17"/>
  <c r="T23" i="17"/>
  <c r="R23" i="17"/>
  <c r="N23" i="17"/>
  <c r="L23" i="17"/>
  <c r="H23" i="17"/>
  <c r="F23" i="17"/>
  <c r="D23" i="17"/>
  <c r="AF22" i="17"/>
  <c r="AB22" i="17"/>
  <c r="Z22" i="17"/>
  <c r="X22" i="17"/>
  <c r="V22" i="17"/>
  <c r="T22" i="17"/>
  <c r="R22" i="17"/>
  <c r="N22" i="17"/>
  <c r="L22" i="17"/>
  <c r="H22" i="17"/>
  <c r="F22" i="17"/>
  <c r="D22" i="17"/>
  <c r="AF21" i="17"/>
  <c r="AB21" i="17"/>
  <c r="Z21" i="17"/>
  <c r="X21" i="17"/>
  <c r="V21" i="17"/>
  <c r="T21" i="17"/>
  <c r="R21" i="17"/>
  <c r="N21" i="17"/>
  <c r="L21" i="17"/>
  <c r="H21" i="17"/>
  <c r="F21" i="17"/>
  <c r="D21" i="17"/>
  <c r="Q20" i="17"/>
  <c r="K20" i="17"/>
  <c r="G20" i="17"/>
  <c r="C20" i="17"/>
  <c r="Q19" i="17"/>
  <c r="K19" i="17"/>
  <c r="G19" i="17"/>
  <c r="C19" i="17"/>
  <c r="C9" i="17" l="1"/>
  <c r="C8" i="17"/>
  <c r="Q9" i="17"/>
  <c r="Q8" i="17"/>
  <c r="K9" i="17"/>
  <c r="K8" i="17"/>
  <c r="G9" i="17"/>
  <c r="G8" i="17"/>
  <c r="R13" i="17" l="1"/>
  <c r="L13" i="17"/>
  <c r="H13" i="17"/>
  <c r="F13" i="17"/>
  <c r="D13" i="17"/>
  <c r="AF12" i="17"/>
  <c r="AB12" i="17"/>
  <c r="Z12" i="17"/>
  <c r="X12" i="17"/>
  <c r="V12" i="17"/>
  <c r="T12" i="17"/>
  <c r="R12" i="17"/>
  <c r="L12" i="17"/>
  <c r="N12" i="17"/>
  <c r="H12" i="17"/>
  <c r="F12" i="17"/>
  <c r="D12" i="17"/>
  <c r="AF11" i="17"/>
  <c r="AB11" i="17"/>
  <c r="Z11" i="17"/>
  <c r="X11" i="17"/>
  <c r="V11" i="17"/>
  <c r="T11" i="17"/>
  <c r="R11" i="17"/>
  <c r="L11" i="17"/>
  <c r="N11" i="17"/>
  <c r="H11" i="17"/>
  <c r="F11" i="17"/>
  <c r="D11" i="17"/>
  <c r="AF10" i="17"/>
  <c r="AB10" i="17"/>
  <c r="Z10" i="17"/>
  <c r="X10" i="17"/>
  <c r="V10" i="17"/>
  <c r="T10" i="17"/>
  <c r="R10" i="17"/>
  <c r="L10" i="17"/>
  <c r="N10" i="17"/>
  <c r="H10" i="17"/>
  <c r="F10" i="17"/>
  <c r="D10" i="17"/>
  <c r="R27" i="16" l="1"/>
  <c r="R26" i="16"/>
  <c r="R25" i="16"/>
  <c r="R18" i="16"/>
  <c r="R17" i="16"/>
  <c r="R16" i="16"/>
  <c r="R9" i="16"/>
  <c r="R8" i="16"/>
  <c r="R7" i="16"/>
  <c r="N28" i="16" l="1"/>
  <c r="L28" i="16"/>
  <c r="H28" i="16"/>
  <c r="F28" i="16"/>
  <c r="D28" i="16"/>
  <c r="Z27" i="16"/>
  <c r="X27" i="16"/>
  <c r="V27" i="16"/>
  <c r="T27" i="16"/>
  <c r="P27" i="16"/>
  <c r="N27" i="16"/>
  <c r="L27" i="16"/>
  <c r="J27" i="16"/>
  <c r="H27" i="16"/>
  <c r="F27" i="16"/>
  <c r="D27" i="16"/>
  <c r="Z26" i="16"/>
  <c r="X26" i="16"/>
  <c r="V26" i="16"/>
  <c r="T26" i="16"/>
  <c r="P26" i="16"/>
  <c r="N26" i="16"/>
  <c r="L26" i="16"/>
  <c r="J26" i="16"/>
  <c r="H26" i="16"/>
  <c r="F26" i="16"/>
  <c r="D26" i="16"/>
  <c r="Z25" i="16"/>
  <c r="X25" i="16"/>
  <c r="V25" i="16"/>
  <c r="T25" i="16"/>
  <c r="P25" i="16"/>
  <c r="N25" i="16"/>
  <c r="L25" i="16"/>
  <c r="J25" i="16"/>
  <c r="H25" i="16"/>
  <c r="F25" i="16"/>
  <c r="D25" i="16"/>
  <c r="N19" i="16"/>
  <c r="L19" i="16"/>
  <c r="H19" i="16"/>
  <c r="F19" i="16"/>
  <c r="D19" i="16"/>
  <c r="Z18" i="16"/>
  <c r="X18" i="16"/>
  <c r="V18" i="16"/>
  <c r="T18" i="16"/>
  <c r="P18" i="16"/>
  <c r="N18" i="16"/>
  <c r="L18" i="16"/>
  <c r="J18" i="16"/>
  <c r="H18" i="16"/>
  <c r="F18" i="16"/>
  <c r="D18" i="16"/>
  <c r="Z17" i="16"/>
  <c r="X17" i="16"/>
  <c r="V17" i="16"/>
  <c r="T17" i="16"/>
  <c r="P17" i="16"/>
  <c r="N17" i="16"/>
  <c r="L17" i="16"/>
  <c r="J17" i="16"/>
  <c r="H17" i="16"/>
  <c r="F17" i="16"/>
  <c r="D17" i="16"/>
  <c r="Z16" i="16"/>
  <c r="X16" i="16"/>
  <c r="V16" i="16"/>
  <c r="T16" i="16"/>
  <c r="P16" i="16"/>
  <c r="N16" i="16"/>
  <c r="L16" i="16"/>
  <c r="J16" i="16"/>
  <c r="H16" i="16"/>
  <c r="F16" i="16"/>
  <c r="D16" i="16"/>
  <c r="N10" i="16"/>
  <c r="L10" i="16"/>
  <c r="H10" i="16"/>
  <c r="F10" i="16"/>
  <c r="D10" i="16"/>
  <c r="Z9" i="16"/>
  <c r="X9" i="16"/>
  <c r="V9" i="16"/>
  <c r="T9" i="16"/>
  <c r="P9" i="16"/>
  <c r="N9" i="16"/>
  <c r="L9" i="16"/>
  <c r="J9" i="16"/>
  <c r="H9" i="16"/>
  <c r="F9" i="16"/>
  <c r="D9" i="16"/>
  <c r="Z8" i="16"/>
  <c r="X8" i="16"/>
  <c r="V8" i="16"/>
  <c r="T8" i="16"/>
  <c r="P8" i="16"/>
  <c r="N8" i="16"/>
  <c r="L8" i="16"/>
  <c r="J8" i="16"/>
  <c r="H8" i="16"/>
  <c r="F8" i="16"/>
  <c r="D8" i="16"/>
  <c r="Z7" i="16"/>
  <c r="X7" i="16"/>
  <c r="V7" i="16"/>
  <c r="T7" i="16"/>
  <c r="P7" i="16"/>
  <c r="N7" i="16"/>
  <c r="L7" i="16"/>
  <c r="J7" i="16"/>
  <c r="H7" i="16"/>
  <c r="F7" i="16"/>
  <c r="D7" i="16"/>
  <c r="D7" i="12" l="1"/>
  <c r="F7" i="12"/>
  <c r="H7" i="12"/>
  <c r="J7" i="12"/>
  <c r="L7" i="12"/>
  <c r="N7" i="12"/>
  <c r="P7" i="12"/>
  <c r="R7" i="12"/>
  <c r="T7" i="12"/>
  <c r="V7" i="12"/>
  <c r="X7" i="12"/>
  <c r="Z7" i="12"/>
  <c r="D8" i="12"/>
  <c r="F8" i="12"/>
  <c r="H8" i="12"/>
  <c r="J8" i="12"/>
  <c r="L8" i="12"/>
  <c r="N8" i="12"/>
  <c r="P8" i="12"/>
  <c r="R8" i="12"/>
  <c r="T8" i="12"/>
  <c r="V8" i="12"/>
  <c r="X8" i="12"/>
  <c r="Z8" i="12"/>
  <c r="D9" i="12"/>
  <c r="F9" i="12"/>
  <c r="H9" i="12"/>
  <c r="J9" i="12"/>
  <c r="L9" i="12"/>
  <c r="N9" i="12"/>
  <c r="P9" i="12"/>
  <c r="R9" i="12"/>
  <c r="T9" i="12"/>
  <c r="V9" i="12"/>
  <c r="X9" i="12"/>
  <c r="Z9" i="12"/>
  <c r="D10" i="12"/>
  <c r="F10" i="12"/>
  <c r="H10" i="12"/>
  <c r="L10" i="12"/>
  <c r="N10" i="12"/>
  <c r="P10" i="12"/>
  <c r="P28" i="12" l="1"/>
  <c r="N28" i="12"/>
  <c r="L28" i="12"/>
  <c r="H28" i="12"/>
  <c r="F28" i="12"/>
  <c r="D28" i="12"/>
  <c r="Z27" i="12"/>
  <c r="X27" i="12"/>
  <c r="V27" i="12"/>
  <c r="T27" i="12"/>
  <c r="R27" i="12"/>
  <c r="P27" i="12"/>
  <c r="N27" i="12"/>
  <c r="L27" i="12"/>
  <c r="J27" i="12"/>
  <c r="H27" i="12"/>
  <c r="F27" i="12"/>
  <c r="D27" i="12"/>
  <c r="Z26" i="12"/>
  <c r="X26" i="12"/>
  <c r="V26" i="12"/>
  <c r="T26" i="12"/>
  <c r="R26" i="12"/>
  <c r="P26" i="12"/>
  <c r="N26" i="12"/>
  <c r="L26" i="12"/>
  <c r="J26" i="12"/>
  <c r="H26" i="12"/>
  <c r="F26" i="12"/>
  <c r="D26" i="12"/>
  <c r="Z25" i="12"/>
  <c r="X25" i="12"/>
  <c r="V25" i="12"/>
  <c r="T25" i="12"/>
  <c r="R25" i="12"/>
  <c r="P25" i="12"/>
  <c r="N25" i="12"/>
  <c r="L25" i="12"/>
  <c r="J25" i="12"/>
  <c r="H25" i="12"/>
  <c r="F25" i="12"/>
  <c r="D25" i="12"/>
  <c r="P19" i="12"/>
  <c r="N19" i="12"/>
  <c r="L19" i="12"/>
  <c r="H19" i="12"/>
  <c r="F19" i="12"/>
  <c r="D19" i="12"/>
  <c r="Z18" i="12"/>
  <c r="X18" i="12"/>
  <c r="V18" i="12"/>
  <c r="T18" i="12"/>
  <c r="R18" i="12"/>
  <c r="P18" i="12"/>
  <c r="N18" i="12"/>
  <c r="L18" i="12"/>
  <c r="J18" i="12"/>
  <c r="H18" i="12"/>
  <c r="F18" i="12"/>
  <c r="D18" i="12"/>
  <c r="Z17" i="12"/>
  <c r="X17" i="12"/>
  <c r="V17" i="12"/>
  <c r="T17" i="12"/>
  <c r="R17" i="12"/>
  <c r="P17" i="12"/>
  <c r="N17" i="12"/>
  <c r="L17" i="12"/>
  <c r="J17" i="12"/>
  <c r="H17" i="12"/>
  <c r="F17" i="12"/>
  <c r="D17" i="12"/>
  <c r="Z16" i="12"/>
  <c r="X16" i="12"/>
  <c r="V16" i="12"/>
  <c r="T16" i="12"/>
  <c r="R16" i="12"/>
  <c r="P16" i="12"/>
  <c r="N16" i="12"/>
  <c r="L16" i="12"/>
  <c r="J16" i="12"/>
  <c r="H16" i="12"/>
  <c r="F16" i="12"/>
  <c r="D16" i="12"/>
  <c r="P28" i="11" l="1"/>
  <c r="N28" i="11"/>
  <c r="L28" i="11"/>
  <c r="H28" i="11"/>
  <c r="F28" i="11"/>
  <c r="D28" i="11"/>
  <c r="Z27" i="11"/>
  <c r="X27" i="11"/>
  <c r="V27" i="11"/>
  <c r="T27" i="11"/>
  <c r="R27" i="11"/>
  <c r="P27" i="11"/>
  <c r="N27" i="11"/>
  <c r="L27" i="11"/>
  <c r="J27" i="11"/>
  <c r="H27" i="11"/>
  <c r="F27" i="11"/>
  <c r="D27" i="11"/>
  <c r="Z26" i="11"/>
  <c r="X26" i="11"/>
  <c r="V26" i="11"/>
  <c r="T26" i="11"/>
  <c r="R26" i="11"/>
  <c r="P26" i="11"/>
  <c r="N26" i="11"/>
  <c r="L26" i="11"/>
  <c r="J26" i="11"/>
  <c r="H26" i="11"/>
  <c r="F26" i="11"/>
  <c r="D26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P19" i="11"/>
  <c r="N19" i="11"/>
  <c r="L19" i="11"/>
  <c r="H19" i="11"/>
  <c r="F19" i="11"/>
  <c r="D19" i="11"/>
  <c r="Z18" i="11"/>
  <c r="X18" i="11"/>
  <c r="V18" i="11"/>
  <c r="T18" i="11"/>
  <c r="R18" i="11"/>
  <c r="P18" i="11"/>
  <c r="N18" i="11"/>
  <c r="L18" i="11"/>
  <c r="J18" i="11"/>
  <c r="H18" i="11"/>
  <c r="F18" i="11"/>
  <c r="D18" i="11"/>
  <c r="Z17" i="11"/>
  <c r="X17" i="11"/>
  <c r="V17" i="11"/>
  <c r="T17" i="11"/>
  <c r="R17" i="11"/>
  <c r="P17" i="11"/>
  <c r="N17" i="11"/>
  <c r="L17" i="11"/>
  <c r="J17" i="11"/>
  <c r="H17" i="11"/>
  <c r="F17" i="11"/>
  <c r="D17" i="11"/>
  <c r="Z16" i="11"/>
  <c r="X16" i="11"/>
  <c r="V16" i="11"/>
  <c r="T16" i="11"/>
  <c r="R16" i="11"/>
  <c r="P16" i="11"/>
  <c r="N16" i="11"/>
  <c r="L16" i="11"/>
  <c r="J16" i="11"/>
  <c r="H16" i="11"/>
  <c r="F16" i="11"/>
  <c r="D16" i="11"/>
  <c r="P10" i="11"/>
  <c r="N10" i="11"/>
  <c r="L10" i="11"/>
  <c r="H10" i="11"/>
  <c r="F10" i="11"/>
  <c r="D10" i="11"/>
  <c r="Z9" i="11"/>
  <c r="X9" i="11"/>
  <c r="V9" i="11"/>
  <c r="T9" i="11"/>
  <c r="R9" i="11"/>
  <c r="P9" i="11"/>
  <c r="N9" i="11"/>
  <c r="L9" i="11"/>
  <c r="J9" i="11"/>
  <c r="H9" i="11"/>
  <c r="F9" i="11"/>
  <c r="D9" i="11"/>
  <c r="Z8" i="11"/>
  <c r="X8" i="11"/>
  <c r="V8" i="11"/>
  <c r="T8" i="11"/>
  <c r="R8" i="11"/>
  <c r="P8" i="11"/>
  <c r="N8" i="11"/>
  <c r="L8" i="11"/>
  <c r="J8" i="11"/>
  <c r="H8" i="11"/>
  <c r="F8" i="11"/>
  <c r="D8" i="11"/>
  <c r="Z7" i="11"/>
  <c r="X7" i="11"/>
  <c r="V7" i="11"/>
  <c r="T7" i="11"/>
  <c r="R7" i="11"/>
  <c r="P7" i="11"/>
  <c r="N7" i="11"/>
  <c r="L7" i="11"/>
  <c r="J7" i="11"/>
  <c r="H7" i="11"/>
  <c r="F7" i="11"/>
  <c r="D7" i="11"/>
  <c r="P16" i="10" l="1"/>
  <c r="P28" i="10"/>
  <c r="N28" i="10"/>
  <c r="L28" i="10"/>
  <c r="H28" i="10"/>
  <c r="F28" i="10"/>
  <c r="D28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P19" i="10"/>
  <c r="N19" i="10"/>
  <c r="L19" i="10"/>
  <c r="H19" i="10"/>
  <c r="F19" i="10"/>
  <c r="D19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Z16" i="10"/>
  <c r="X16" i="10"/>
  <c r="V16" i="10"/>
  <c r="T16" i="10"/>
  <c r="R16" i="10"/>
  <c r="N16" i="10"/>
  <c r="L16" i="10"/>
  <c r="J16" i="10"/>
  <c r="H16" i="10"/>
  <c r="F16" i="10"/>
  <c r="D16" i="10"/>
  <c r="P10" i="10"/>
  <c r="N10" i="10"/>
  <c r="L10" i="10"/>
  <c r="H10" i="10"/>
  <c r="F10" i="10"/>
  <c r="D10" i="10"/>
  <c r="Z9" i="10"/>
  <c r="X9" i="10"/>
  <c r="V9" i="10"/>
  <c r="T9" i="10"/>
  <c r="R9" i="10"/>
  <c r="P9" i="10"/>
  <c r="N9" i="10"/>
  <c r="L9" i="10"/>
  <c r="J9" i="10"/>
  <c r="H9" i="10"/>
  <c r="F9" i="10"/>
  <c r="D9" i="10"/>
  <c r="Z8" i="10"/>
  <c r="X8" i="10"/>
  <c r="V8" i="10"/>
  <c r="T8" i="10"/>
  <c r="R8" i="10"/>
  <c r="P8" i="10"/>
  <c r="N8" i="10"/>
  <c r="L8" i="10"/>
  <c r="J8" i="10"/>
  <c r="H8" i="10"/>
  <c r="F8" i="10"/>
  <c r="D8" i="10"/>
  <c r="Z7" i="10"/>
  <c r="X7" i="10"/>
  <c r="V7" i="10"/>
  <c r="T7" i="10"/>
  <c r="R7" i="10"/>
  <c r="P7" i="10"/>
  <c r="N7" i="10"/>
  <c r="L7" i="10"/>
  <c r="J7" i="10"/>
  <c r="H7" i="10"/>
  <c r="F7" i="10"/>
  <c r="D7" i="10"/>
  <c r="Z27" i="8" l="1"/>
  <c r="Z26" i="8"/>
  <c r="Z25" i="8"/>
  <c r="X27" i="8"/>
  <c r="X26" i="8"/>
  <c r="X25" i="8"/>
  <c r="V27" i="8"/>
  <c r="V26" i="8"/>
  <c r="V25" i="8"/>
  <c r="T27" i="8"/>
  <c r="T26" i="8"/>
  <c r="T25" i="8"/>
  <c r="R27" i="8"/>
  <c r="R26" i="8"/>
  <c r="R25" i="8"/>
  <c r="P28" i="8"/>
  <c r="P27" i="8"/>
  <c r="P26" i="8"/>
  <c r="P25" i="8"/>
  <c r="N28" i="8"/>
  <c r="N27" i="8"/>
  <c r="N26" i="8"/>
  <c r="N25" i="8"/>
  <c r="L28" i="8"/>
  <c r="L27" i="8"/>
  <c r="L26" i="8"/>
  <c r="L25" i="8"/>
  <c r="J27" i="8"/>
  <c r="J26" i="8"/>
  <c r="J25" i="8"/>
  <c r="H28" i="8"/>
  <c r="H27" i="8"/>
  <c r="H26" i="8"/>
  <c r="H25" i="8"/>
  <c r="F28" i="8"/>
  <c r="F27" i="8"/>
  <c r="F26" i="8"/>
  <c r="F25" i="8"/>
  <c r="D28" i="8"/>
  <c r="D27" i="8"/>
  <c r="D26" i="8"/>
  <c r="D25" i="8"/>
  <c r="Z18" i="8"/>
  <c r="Z17" i="8"/>
  <c r="Z16" i="8"/>
  <c r="X18" i="8"/>
  <c r="X17" i="8"/>
  <c r="X16" i="8"/>
  <c r="V18" i="8"/>
  <c r="V17" i="8"/>
  <c r="V16" i="8"/>
  <c r="T18" i="8"/>
  <c r="T17" i="8"/>
  <c r="T16" i="8"/>
  <c r="R18" i="8"/>
  <c r="R17" i="8"/>
  <c r="R16" i="8"/>
  <c r="H19" i="8"/>
  <c r="P19" i="8"/>
  <c r="P18" i="8"/>
  <c r="P17" i="8"/>
  <c r="P16" i="8"/>
  <c r="N19" i="8"/>
  <c r="N18" i="8"/>
  <c r="N17" i="8"/>
  <c r="N16" i="8"/>
  <c r="L19" i="8"/>
  <c r="L18" i="8"/>
  <c r="L17" i="8"/>
  <c r="L16" i="8"/>
  <c r="J18" i="8"/>
  <c r="J17" i="8"/>
  <c r="J16" i="8"/>
  <c r="H18" i="8"/>
  <c r="H17" i="8"/>
  <c r="H16" i="8"/>
  <c r="F19" i="8"/>
  <c r="F18" i="8"/>
  <c r="F17" i="8"/>
  <c r="F16" i="8"/>
  <c r="D19" i="8"/>
  <c r="D18" i="8"/>
  <c r="D17" i="8"/>
  <c r="D16" i="8"/>
  <c r="Z9" i="8"/>
  <c r="Z8" i="8"/>
  <c r="Z7" i="8"/>
  <c r="X9" i="8"/>
  <c r="X8" i="8"/>
  <c r="X7" i="8"/>
  <c r="V9" i="8"/>
  <c r="V8" i="8"/>
  <c r="V7" i="8"/>
  <c r="T9" i="8"/>
  <c r="T8" i="8"/>
  <c r="T7" i="8"/>
  <c r="R9" i="8"/>
  <c r="R8" i="8"/>
  <c r="R7" i="8"/>
  <c r="P10" i="8"/>
  <c r="N10" i="8"/>
  <c r="L10" i="8"/>
  <c r="H10" i="8"/>
  <c r="F10" i="8"/>
  <c r="D10" i="8"/>
  <c r="P9" i="8"/>
  <c r="P8" i="8"/>
  <c r="P7" i="8"/>
  <c r="N9" i="8"/>
  <c r="N8" i="8"/>
  <c r="N7" i="8"/>
  <c r="L9" i="8"/>
  <c r="L8" i="8"/>
  <c r="L7" i="8"/>
  <c r="J9" i="8"/>
  <c r="J8" i="8"/>
  <c r="J7" i="8"/>
  <c r="H9" i="8"/>
  <c r="H8" i="8"/>
  <c r="H7" i="8"/>
  <c r="F7" i="8"/>
  <c r="F9" i="8"/>
  <c r="F8" i="8"/>
  <c r="D9" i="8"/>
  <c r="D8" i="8"/>
  <c r="D7" i="8"/>
  <c r="D23" i="5" l="1"/>
  <c r="E23" i="5"/>
  <c r="G23" i="5"/>
  <c r="H23" i="5"/>
  <c r="I23" i="5"/>
  <c r="C23" i="5"/>
  <c r="D22" i="5"/>
  <c r="E22" i="5"/>
  <c r="F22" i="5"/>
  <c r="G22" i="5"/>
  <c r="H22" i="5"/>
  <c r="I22" i="5"/>
  <c r="J22" i="5"/>
  <c r="K22" i="5"/>
  <c r="L22" i="5"/>
  <c r="M22" i="5"/>
  <c r="C22" i="5"/>
  <c r="D21" i="5"/>
  <c r="E21" i="5"/>
  <c r="F21" i="5"/>
  <c r="G21" i="5"/>
  <c r="H21" i="5"/>
  <c r="I21" i="5"/>
  <c r="J21" i="5"/>
  <c r="K21" i="5"/>
  <c r="L21" i="5"/>
  <c r="M21" i="5"/>
  <c r="C21" i="5"/>
  <c r="D16" i="5"/>
  <c r="E16" i="5"/>
  <c r="G16" i="5"/>
  <c r="H16" i="5"/>
  <c r="I16" i="5"/>
  <c r="C16" i="5"/>
  <c r="D15" i="5"/>
  <c r="E15" i="5"/>
  <c r="F15" i="5"/>
  <c r="G15" i="5"/>
  <c r="H15" i="5"/>
  <c r="I15" i="5"/>
  <c r="J15" i="5"/>
  <c r="K15" i="5"/>
  <c r="L15" i="5"/>
  <c r="M15" i="5"/>
  <c r="C15" i="5"/>
  <c r="D14" i="5"/>
  <c r="E14" i="5"/>
  <c r="F14" i="5"/>
  <c r="G14" i="5"/>
  <c r="H14" i="5"/>
  <c r="I14" i="5"/>
  <c r="J14" i="5"/>
  <c r="K14" i="5"/>
  <c r="L14" i="5"/>
  <c r="M14" i="5"/>
  <c r="C14" i="5"/>
  <c r="D9" i="5"/>
  <c r="E9" i="5"/>
  <c r="G9" i="5"/>
  <c r="H9" i="5"/>
  <c r="I9" i="5"/>
  <c r="C9" i="5"/>
  <c r="D8" i="5"/>
  <c r="E8" i="5"/>
  <c r="F8" i="5"/>
  <c r="G8" i="5"/>
  <c r="H8" i="5"/>
  <c r="I8" i="5"/>
  <c r="J8" i="5"/>
  <c r="K8" i="5"/>
  <c r="L8" i="5"/>
  <c r="M8" i="5"/>
  <c r="D7" i="5"/>
  <c r="E7" i="5"/>
  <c r="F7" i="5"/>
  <c r="G7" i="5"/>
  <c r="H7" i="5"/>
  <c r="I7" i="5"/>
  <c r="J7" i="5"/>
  <c r="K7" i="5"/>
  <c r="L7" i="5"/>
  <c r="M7" i="5"/>
  <c r="C8" i="5"/>
  <c r="C7" i="5"/>
</calcChain>
</file>

<file path=xl/comments1.xml><?xml version="1.0" encoding="utf-8"?>
<comments xmlns="http://schemas.openxmlformats.org/spreadsheetml/2006/main">
  <authors>
    <author>Максим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Максим:</t>
        </r>
        <r>
          <rPr>
            <sz val="8"/>
            <color indexed="81"/>
            <rFont val="Tahoma"/>
            <family val="2"/>
            <charset val="204"/>
          </rPr>
          <t xml:space="preserve">
маржа 24,4%</t>
        </r>
      </text>
    </comment>
  </commentList>
</comments>
</file>

<file path=xl/sharedStrings.xml><?xml version="1.0" encoding="utf-8"?>
<sst xmlns="http://schemas.openxmlformats.org/spreadsheetml/2006/main" count="1039" uniqueCount="109">
  <si>
    <t>Бархат 0,5мм</t>
  </si>
  <si>
    <t>полимер</t>
  </si>
  <si>
    <t>цинк</t>
  </si>
  <si>
    <t>С8</t>
  </si>
  <si>
    <t>С20</t>
  </si>
  <si>
    <t>плоский лист</t>
  </si>
  <si>
    <t>Вид профиля</t>
  </si>
  <si>
    <t>КРОВЛЯ 2.0</t>
  </si>
  <si>
    <t>Скидка от розничной цены</t>
  </si>
  <si>
    <t>МСГ  ОПТ, цена за п.м</t>
  </si>
  <si>
    <t>МСГ РОЗНИЦА, цена за п.м</t>
  </si>
  <si>
    <t>МСГ РОЗНИЦА Кохма, цена за п.м</t>
  </si>
  <si>
    <t>*цены предлагать клиенту с согласования с Максимом.</t>
  </si>
  <si>
    <t>МСГ ДИЛЕР, цена за п.м*</t>
  </si>
  <si>
    <t>371,25р.</t>
  </si>
  <si>
    <t>272,5р.</t>
  </si>
  <si>
    <t>192,25р.</t>
  </si>
  <si>
    <t>МСГ  ОПТ, цена за п.м</t>
  </si>
  <si>
    <t>409,50р.</t>
  </si>
  <si>
    <t>292,95р.</t>
  </si>
  <si>
    <t>450,00р.</t>
  </si>
  <si>
    <t>268,00р.</t>
  </si>
  <si>
    <t>315,00р.</t>
  </si>
  <si>
    <t>418,50р.</t>
  </si>
  <si>
    <t>254,60р.</t>
  </si>
  <si>
    <t>299,25р.</t>
  </si>
  <si>
    <t>цены действительны с 25.06.2015 г.</t>
  </si>
  <si>
    <t>0,4 dp</t>
  </si>
  <si>
    <t>0,4 dp**</t>
  </si>
  <si>
    <t>0,4 dp - двухсторонняя покраска</t>
  </si>
  <si>
    <t>Эконом</t>
  </si>
  <si>
    <t>С8, С20</t>
  </si>
  <si>
    <t>МСГ ДИЛЕР, цена за п.м.</t>
  </si>
  <si>
    <t>\</t>
  </si>
  <si>
    <t xml:space="preserve">  PE</t>
  </si>
  <si>
    <t>Zn</t>
  </si>
  <si>
    <t>Лист гладкий с пленкой</t>
  </si>
  <si>
    <t>-</t>
  </si>
  <si>
    <t>СПЕЦПРЕДЛОЖЕНИЕ!!!</t>
  </si>
  <si>
    <t>РЕ</t>
  </si>
  <si>
    <t>цена за п.м.</t>
  </si>
  <si>
    <t>Профнастил 2м со склада! RAL 3005, 6005, 8017</t>
  </si>
  <si>
    <r>
      <t>МСГ ДИЛЕР,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</si>
  <si>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r>
      <t>МСГ  ОПТ,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</si>
  <si>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r>
      <t>МСГ РОЗНИЦА,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</si>
  <si>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t>п.м.</t>
  </si>
  <si>
    <t>м2</t>
  </si>
  <si>
    <t>Лист гладкий 1250</t>
  </si>
  <si>
    <t>1200/1150</t>
  </si>
  <si>
    <t>1150/1100</t>
  </si>
  <si>
    <t>Ширина профиля полная/рабочая</t>
  </si>
  <si>
    <t>Стальной бархат 0,5         (30 мкм, Zn 180)</t>
  </si>
  <si>
    <t>Защитная пленка (на гл.лист)</t>
  </si>
  <si>
    <t xml:space="preserve">Лист гладкий </t>
  </si>
  <si>
    <t>Профнастил С20</t>
  </si>
  <si>
    <t>Профнастил С8</t>
  </si>
  <si>
    <t>Доборные элементы</t>
  </si>
  <si>
    <t xml:space="preserve"> -  </t>
  </si>
  <si>
    <t>2 м</t>
  </si>
  <si>
    <t>шт</t>
  </si>
  <si>
    <t>Снегозадержатель 95х65</t>
  </si>
  <si>
    <t>Планка конька плоского фигурная 110х30х110</t>
  </si>
  <si>
    <t>Конек плоский 150х150</t>
  </si>
  <si>
    <t>Конек плоский 200х200</t>
  </si>
  <si>
    <t>2м</t>
  </si>
  <si>
    <t>Цинк 0,45</t>
  </si>
  <si>
    <t>Полимер 0,4</t>
  </si>
  <si>
    <t>Полимер 0,5</t>
  </si>
  <si>
    <t>Бархат 0,5</t>
  </si>
  <si>
    <t>Ветровая доска (планка торцевая) 100х90</t>
  </si>
  <si>
    <t>Планка карнизная (капельник) 100х60</t>
  </si>
  <si>
    <t>Ендова внешняя 90х70х90</t>
  </si>
  <si>
    <t>Ендова внутренняя 300х300</t>
  </si>
  <si>
    <t>Примыкание 150х240</t>
  </si>
  <si>
    <t>Планка угла внешнего/внутреннего 150х150</t>
  </si>
  <si>
    <t>Размер</t>
  </si>
  <si>
    <t>150х150</t>
  </si>
  <si>
    <t>100х100</t>
  </si>
  <si>
    <t>50х50</t>
  </si>
  <si>
    <t>150х240</t>
  </si>
  <si>
    <t>300х300</t>
  </si>
  <si>
    <t>90х70х90</t>
  </si>
  <si>
    <t>100х60</t>
  </si>
  <si>
    <t>100х90</t>
  </si>
  <si>
    <t>110х30х110</t>
  </si>
  <si>
    <t>200х200</t>
  </si>
  <si>
    <t>Длина</t>
  </si>
  <si>
    <t>Ед.изм</t>
  </si>
  <si>
    <t>Наименование</t>
  </si>
  <si>
    <t>№ п/п</t>
  </si>
  <si>
    <t>Упаковка для профнастила стандарт</t>
  </si>
  <si>
    <t>Упаковка поддон</t>
  </si>
  <si>
    <t>Предназначение</t>
  </si>
  <si>
    <t>Состав упаковки</t>
  </si>
  <si>
    <t>Цена за п.м.</t>
  </si>
  <si>
    <t>дилер</t>
  </si>
  <si>
    <t>Упаковка для пачек профнастила С8 и С20 объемом до 200 листов</t>
  </si>
  <si>
    <t>Упаковка для пачек гладкого листа объемом до 200 листов</t>
  </si>
  <si>
    <t>Комментарий</t>
  </si>
  <si>
    <t>Упаковка выписывается кратно количеству номенклатурных позиций в счете/заказе исходя из максимальной длины листа/профлиста по конкретной номенклатурной позиции, но не более 200 листов в одну упаковку.</t>
  </si>
  <si>
    <t>Пленка полиэтиленовая, брус сверху и снизу пачки через каждый метр, мет.стяжка.</t>
  </si>
  <si>
    <t>Металлочерепица Монтеррей</t>
  </si>
  <si>
    <t>Металлочерепица СуперМонтеррей</t>
  </si>
  <si>
    <t>1190/1100</t>
  </si>
  <si>
    <t>0,45 dp</t>
  </si>
  <si>
    <t>ПРАЙС-ЛИСТ</t>
  </si>
  <si>
    <t>МСГ  розница, цена за п.м.</t>
  </si>
  <si>
    <t>Цены актуальны с 04.06.2018</t>
  </si>
  <si>
    <t>0,5 стальной шелк (25мкм, Zn 180)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</si>
</sst>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#,##0.00&quot;р.&quot;;[Red]\-#,##0.00&quot;р.&quot;"/>
    <numFmt numFmtId="165" formatCode="0.0%"/>
    <numFmt numFmtId="166" formatCode="#,##0.00&quot;р.&quot;"/>
    <numFmt numFmtId="167" formatCode="#,##0.00\ &quot;₽&quot;"/>
    <numFmt numFmtId="168" formatCode="#,##0.00\ [$₽-419]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vertAlign val="superscript"/>
      <sz val="11"/>
      <color rgb="FF000000"/>
      <name val="Calibri"/>
      <family val="2"/>
      <charset val="204"/>
    </font>
    <font>
      <b/>
      <i/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Roboto"/>
      <charset val="204"/>
    </font>
    <font>
      <b/>
      <sz val="18"/>
      <color theme="1"/>
      <name val="Roboto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Roboto"/>
      <charset val="204"/>
    </font>
    <font>
      <sz val="9"/>
      <name val="Roboto"/>
      <charset val="204"/>
    </font>
    <font>
      <b/>
      <sz val="9"/>
      <name val="Roboto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168" fontId="0" fillId="0" borderId="0"/>
  </cellStyleXfs>
  <cellXfs count="324">
    <xf numFmtId="168" fontId="0" fillId="0" borderId="0" xfId="0"/>
    <xf numFmtId="168" fontId="2" fillId="0" borderId="0" xfId="0" applyFont="1" applyAlignment="1">
      <alignment horizontal="center"/>
    </xf>
    <xf numFmtId="168" fontId="1" fillId="0" borderId="0" xfId="0" applyFont="1" applyBorder="1" applyAlignment="1">
      <alignment horizontal="center"/>
    </xf>
    <xf numFmtId="168" fontId="0" fillId="0" borderId="0" xfId="0" applyBorder="1" applyAlignment="1">
      <alignment horizontal="center"/>
    </xf>
    <xf numFmtId="168" fontId="0" fillId="0" borderId="0" xfId="0" applyBorder="1"/>
    <xf numFmtId="168" fontId="0" fillId="0" borderId="1" xfId="0" applyBorder="1"/>
    <xf numFmtId="168" fontId="1" fillId="0" borderId="1" xfId="0" applyFont="1" applyBorder="1"/>
    <xf numFmtId="168" fontId="2" fillId="0" borderId="0" xfId="0" applyFont="1" applyAlignment="1">
      <alignment horizontal="center"/>
    </xf>
    <xf numFmtId="165" fontId="0" fillId="0" borderId="1" xfId="0" applyNumberFormat="1" applyBorder="1"/>
    <xf numFmtId="9" fontId="0" fillId="0" borderId="1" xfId="0" applyNumberFormat="1" applyBorder="1"/>
    <xf numFmtId="168" fontId="0" fillId="0" borderId="1" xfId="0" applyBorder="1" applyAlignment="1">
      <alignment wrapText="1"/>
    </xf>
    <xf numFmtId="165" fontId="0" fillId="0" borderId="1" xfId="0" applyNumberFormat="1" applyBorder="1" applyAlignment="1">
      <alignment shrinkToFit="1"/>
    </xf>
    <xf numFmtId="168" fontId="0" fillId="0" borderId="0" xfId="0" applyBorder="1"/>
    <xf numFmtId="10" fontId="0" fillId="0" borderId="1" xfId="0" applyNumberFormat="1" applyBorder="1"/>
    <xf numFmtId="166" fontId="0" fillId="0" borderId="1" xfId="0" applyNumberFormat="1" applyBorder="1"/>
    <xf numFmtId="168" fontId="0" fillId="0" borderId="1" xfId="0" applyBorder="1" applyAlignment="1">
      <alignment horizontal="center"/>
    </xf>
    <xf numFmtId="166" fontId="0" fillId="2" borderId="1" xfId="0" applyNumberFormat="1" applyFill="1" applyBorder="1"/>
    <xf numFmtId="166" fontId="0" fillId="3" borderId="1" xfId="0" applyNumberFormat="1" applyFill="1" applyBorder="1"/>
    <xf numFmtId="168" fontId="1" fillId="2" borderId="1" xfId="0" applyFont="1" applyFill="1" applyBorder="1" applyAlignment="1">
      <alignment horizontal="center"/>
    </xf>
    <xf numFmtId="168" fontId="1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7" fillId="0" borderId="11" xfId="0" applyFont="1" applyBorder="1" applyAlignment="1">
      <alignment horizontal="center" vertical="center"/>
    </xf>
    <xf numFmtId="168" fontId="7" fillId="0" borderId="8" xfId="0" applyFont="1" applyBorder="1" applyAlignment="1">
      <alignment horizontal="center" vertical="center"/>
    </xf>
    <xf numFmtId="168" fontId="7" fillId="0" borderId="8" xfId="0" applyFont="1" applyBorder="1" applyAlignment="1">
      <alignment vertical="center" wrapText="1"/>
    </xf>
    <xf numFmtId="168" fontId="6" fillId="0" borderId="9" xfId="0" applyFont="1" applyBorder="1" applyAlignment="1">
      <alignment vertical="center"/>
    </xf>
    <xf numFmtId="168" fontId="7" fillId="0" borderId="8" xfId="0" applyFont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9" fontId="7" fillId="0" borderId="8" xfId="0" applyNumberFormat="1" applyFont="1" applyBorder="1" applyAlignment="1">
      <alignment horizontal="right" vertical="center"/>
    </xf>
    <xf numFmtId="168" fontId="5" fillId="0" borderId="0" xfId="0" applyFont="1"/>
    <xf numFmtId="168" fontId="6" fillId="2" borderId="8" xfId="0" applyFont="1" applyFill="1" applyBorder="1" applyAlignment="1">
      <alignment horizontal="center" vertical="center"/>
    </xf>
    <xf numFmtId="168" fontId="6" fillId="3" borderId="8" xfId="0" applyFont="1" applyFill="1" applyBorder="1" applyAlignment="1">
      <alignment horizontal="center" vertical="center"/>
    </xf>
    <xf numFmtId="168" fontId="7" fillId="2" borderId="8" xfId="0" applyFont="1" applyFill="1" applyBorder="1" applyAlignment="1">
      <alignment horizontal="right" vertical="center"/>
    </xf>
    <xf numFmtId="168" fontId="7" fillId="0" borderId="13" xfId="0" applyFont="1" applyBorder="1" applyAlignment="1">
      <alignment horizontal="center" vertical="center"/>
    </xf>
    <xf numFmtId="168" fontId="6" fillId="0" borderId="13" xfId="0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right" vertical="center"/>
    </xf>
    <xf numFmtId="168" fontId="7" fillId="0" borderId="11" xfId="0" applyFont="1" applyBorder="1" applyAlignment="1">
      <alignment vertical="center" wrapText="1"/>
    </xf>
    <xf numFmtId="168" fontId="6" fillId="0" borderId="1" xfId="0" applyFont="1" applyBorder="1" applyAlignment="1">
      <alignment vertical="center"/>
    </xf>
    <xf numFmtId="168" fontId="7" fillId="0" borderId="1" xfId="0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3" borderId="8" xfId="0" applyNumberFormat="1" applyFont="1" applyFill="1" applyBorder="1" applyAlignment="1">
      <alignment horizontal="right" vertical="center"/>
    </xf>
    <xf numFmtId="168" fontId="8" fillId="0" borderId="0" xfId="0" applyFont="1"/>
    <xf numFmtId="168" fontId="7" fillId="0" borderId="8" xfId="0" applyNumberFormat="1" applyFont="1" applyBorder="1" applyAlignment="1">
      <alignment horizontal="center" vertical="center"/>
    </xf>
    <xf numFmtId="168" fontId="0" fillId="0" borderId="0" xfId="0" applyNumberFormat="1"/>
    <xf numFmtId="168" fontId="5" fillId="0" borderId="0" xfId="0" applyNumberFormat="1" applyFont="1"/>
    <xf numFmtId="164" fontId="7" fillId="2" borderId="8" xfId="0" applyNumberFormat="1" applyFont="1" applyFill="1" applyBorder="1" applyAlignment="1">
      <alignment horizontal="right" vertical="center"/>
    </xf>
    <xf numFmtId="168" fontId="0" fillId="6" borderId="0" xfId="0" applyFill="1"/>
    <xf numFmtId="168" fontId="9" fillId="6" borderId="8" xfId="0" applyNumberFormat="1" applyFont="1" applyFill="1" applyBorder="1" applyAlignment="1">
      <alignment horizontal="center" vertical="center" wrapText="1"/>
    </xf>
    <xf numFmtId="168" fontId="9" fillId="6" borderId="8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7" fillId="0" borderId="19" xfId="0" applyNumberFormat="1" applyFont="1" applyBorder="1" applyAlignment="1">
      <alignment horizontal="center" vertical="center" wrapText="1"/>
    </xf>
    <xf numFmtId="168" fontId="0" fillId="6" borderId="0" xfId="0" applyNumberFormat="1" applyFill="1"/>
    <xf numFmtId="168" fontId="7" fillId="0" borderId="19" xfId="0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right" vertical="center"/>
    </xf>
    <xf numFmtId="168" fontId="7" fillId="0" borderId="12" xfId="0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right" vertical="center"/>
    </xf>
    <xf numFmtId="168" fontId="6" fillId="5" borderId="13" xfId="0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right" vertical="center"/>
    </xf>
    <xf numFmtId="167" fontId="7" fillId="0" borderId="9" xfId="0" applyNumberFormat="1" applyFont="1" applyFill="1" applyBorder="1" applyAlignment="1">
      <alignment horizontal="right" vertical="center"/>
    </xf>
    <xf numFmtId="168" fontId="6" fillId="0" borderId="20" xfId="0" applyFont="1" applyBorder="1" applyAlignment="1">
      <alignment vertical="center"/>
    </xf>
    <xf numFmtId="167" fontId="7" fillId="0" borderId="8" xfId="0" applyNumberFormat="1" applyFont="1" applyBorder="1" applyAlignment="1">
      <alignment horizontal="center" vertical="center"/>
    </xf>
    <xf numFmtId="168" fontId="0" fillId="0" borderId="0" xfId="0" applyFill="1"/>
    <xf numFmtId="168" fontId="6" fillId="0" borderId="0" xfId="0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right" vertical="center"/>
    </xf>
    <xf numFmtId="168" fontId="5" fillId="0" borderId="0" xfId="0" applyFont="1" applyFill="1"/>
    <xf numFmtId="167" fontId="7" fillId="0" borderId="0" xfId="0" applyNumberFormat="1" applyFont="1" applyFill="1" applyBorder="1" applyAlignment="1">
      <alignment horizontal="right" vertical="center"/>
    </xf>
    <xf numFmtId="167" fontId="7" fillId="7" borderId="8" xfId="0" applyNumberFormat="1" applyFont="1" applyFill="1" applyBorder="1" applyAlignment="1">
      <alignment horizontal="right" vertical="center"/>
    </xf>
    <xf numFmtId="44" fontId="7" fillId="0" borderId="8" xfId="0" applyNumberFormat="1" applyFont="1" applyBorder="1" applyAlignment="1">
      <alignment horizontal="right" vertical="center"/>
    </xf>
    <xf numFmtId="44" fontId="7" fillId="0" borderId="19" xfId="0" applyNumberFormat="1" applyFont="1" applyBorder="1" applyAlignment="1">
      <alignment horizontal="right" vertical="center"/>
    </xf>
    <xf numFmtId="168" fontId="7" fillId="0" borderId="8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right" vertical="center"/>
    </xf>
    <xf numFmtId="44" fontId="7" fillId="0" borderId="8" xfId="0" applyNumberFormat="1" applyFont="1" applyFill="1" applyBorder="1" applyAlignment="1">
      <alignment horizontal="right" vertical="center"/>
    </xf>
    <xf numFmtId="168" fontId="7" fillId="7" borderId="8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right" vertical="center"/>
    </xf>
    <xf numFmtId="167" fontId="7" fillId="0" borderId="19" xfId="0" applyNumberFormat="1" applyFont="1" applyBorder="1" applyAlignment="1">
      <alignment horizontal="center" vertical="center"/>
    </xf>
    <xf numFmtId="167" fontId="7" fillId="7" borderId="19" xfId="0" applyNumberFormat="1" applyFont="1" applyFill="1" applyBorder="1" applyAlignment="1">
      <alignment horizontal="right" vertical="center"/>
    </xf>
    <xf numFmtId="168" fontId="6" fillId="0" borderId="19" xfId="0" applyFont="1" applyBorder="1" applyAlignment="1">
      <alignment vertical="center" wrapText="1"/>
    </xf>
    <xf numFmtId="168" fontId="2" fillId="0" borderId="0" xfId="0" applyFont="1" applyAlignment="1"/>
    <xf numFmtId="168" fontId="0" fillId="9" borderId="19" xfId="0" applyFill="1" applyBorder="1"/>
    <xf numFmtId="168" fontId="1" fillId="0" borderId="19" xfId="0" applyFont="1" applyFill="1" applyBorder="1"/>
    <xf numFmtId="168" fontId="1" fillId="9" borderId="19" xfId="0" applyFont="1" applyFill="1" applyBorder="1"/>
    <xf numFmtId="168" fontId="1" fillId="3" borderId="19" xfId="0" applyFont="1" applyFill="1" applyBorder="1"/>
    <xf numFmtId="168" fontId="0" fillId="0" borderId="0" xfId="0" applyAlignment="1">
      <alignment horizont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9" borderId="21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/>
    </xf>
    <xf numFmtId="168" fontId="6" fillId="5" borderId="13" xfId="0" applyFont="1" applyFill="1" applyBorder="1" applyAlignment="1">
      <alignment horizontal="center" vertical="center"/>
    </xf>
    <xf numFmtId="168" fontId="6" fillId="0" borderId="22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168" fontId="7" fillId="12" borderId="7" xfId="0" applyFont="1" applyFill="1" applyBorder="1" applyAlignment="1">
      <alignment horizontal="center" vertical="center" wrapText="1"/>
    </xf>
    <xf numFmtId="167" fontId="7" fillId="10" borderId="12" xfId="0" applyNumberFormat="1" applyFont="1" applyFill="1" applyBorder="1" applyAlignment="1">
      <alignment horizontal="center" vertical="center"/>
    </xf>
    <xf numFmtId="168" fontId="6" fillId="10" borderId="19" xfId="0" applyFont="1" applyFill="1" applyBorder="1" applyAlignment="1">
      <alignment horizontal="center" vertical="center" wrapText="1"/>
    </xf>
    <xf numFmtId="168" fontId="7" fillId="14" borderId="7" xfId="0" applyFont="1" applyFill="1" applyBorder="1" applyAlignment="1">
      <alignment horizontal="center" vertical="center" wrapText="1"/>
    </xf>
    <xf numFmtId="168" fontId="7" fillId="14" borderId="19" xfId="0" applyFont="1" applyFill="1" applyBorder="1" applyAlignment="1">
      <alignment horizontal="center" vertical="center" wrapText="1"/>
    </xf>
    <xf numFmtId="168" fontId="6" fillId="10" borderId="12" xfId="0" applyFont="1" applyFill="1" applyBorder="1" applyAlignment="1">
      <alignment horizontal="center" vertical="center" wrapText="1"/>
    </xf>
    <xf numFmtId="167" fontId="7" fillId="14" borderId="8" xfId="0" applyNumberFormat="1" applyFont="1" applyFill="1" applyBorder="1" applyAlignment="1">
      <alignment horizontal="center" vertical="center"/>
    </xf>
    <xf numFmtId="168" fontId="7" fillId="12" borderId="10" xfId="0" applyFont="1" applyFill="1" applyBorder="1" applyAlignment="1">
      <alignment horizontal="center" vertical="center" wrapText="1"/>
    </xf>
    <xf numFmtId="168" fontId="7" fillId="14" borderId="10" xfId="0" applyFont="1" applyFill="1" applyBorder="1" applyAlignment="1">
      <alignment horizontal="center" vertical="center" wrapText="1"/>
    </xf>
    <xf numFmtId="167" fontId="7" fillId="14" borderId="15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7" fillId="13" borderId="10" xfId="0" applyFont="1" applyFill="1" applyBorder="1" applyAlignment="1">
      <alignment horizontal="center" vertical="center"/>
    </xf>
    <xf numFmtId="168" fontId="7" fillId="13" borderId="19" xfId="0" applyFont="1" applyFill="1" applyBorder="1" applyAlignment="1">
      <alignment horizontal="center" vertical="center"/>
    </xf>
    <xf numFmtId="167" fontId="7" fillId="12" borderId="9" xfId="0" applyNumberFormat="1" applyFont="1" applyFill="1" applyBorder="1" applyAlignment="1">
      <alignment horizontal="center" vertical="center"/>
    </xf>
    <xf numFmtId="168" fontId="0" fillId="13" borderId="19" xfId="0" applyFill="1" applyBorder="1" applyAlignment="1">
      <alignment horizontal="center"/>
    </xf>
    <xf numFmtId="167" fontId="7" fillId="14" borderId="19" xfId="0" applyNumberFormat="1" applyFont="1" applyFill="1" applyBorder="1" applyAlignment="1">
      <alignment horizontal="center" vertical="center"/>
    </xf>
    <xf numFmtId="167" fontId="7" fillId="14" borderId="13" xfId="0" applyNumberFormat="1" applyFont="1" applyFill="1" applyBorder="1" applyAlignment="1">
      <alignment horizontal="center" vertical="center"/>
    </xf>
    <xf numFmtId="167" fontId="7" fillId="12" borderId="15" xfId="0" applyNumberFormat="1" applyFont="1" applyFill="1" applyBorder="1" applyAlignment="1">
      <alignment horizontal="center" vertical="center"/>
    </xf>
    <xf numFmtId="168" fontId="0" fillId="13" borderId="15" xfId="0" applyFill="1" applyBorder="1" applyAlignment="1">
      <alignment horizontal="center"/>
    </xf>
    <xf numFmtId="167" fontId="7" fillId="14" borderId="24" xfId="0" applyNumberFormat="1" applyFont="1" applyFill="1" applyBorder="1" applyAlignment="1">
      <alignment horizontal="center" vertical="center"/>
    </xf>
    <xf numFmtId="167" fontId="7" fillId="14" borderId="25" xfId="0" applyNumberFormat="1" applyFont="1" applyFill="1" applyBorder="1" applyAlignment="1">
      <alignment horizontal="center" vertical="center"/>
    </xf>
    <xf numFmtId="167" fontId="7" fillId="12" borderId="12" xfId="0" applyNumberFormat="1" applyFont="1" applyFill="1" applyBorder="1" applyAlignment="1">
      <alignment horizontal="center" vertical="center"/>
    </xf>
    <xf numFmtId="167" fontId="7" fillId="14" borderId="12" xfId="0" applyNumberFormat="1" applyFont="1" applyFill="1" applyBorder="1" applyAlignment="1">
      <alignment horizontal="center" vertical="center"/>
    </xf>
    <xf numFmtId="167" fontId="7" fillId="11" borderId="13" xfId="0" applyNumberFormat="1" applyFont="1" applyFill="1" applyBorder="1" applyAlignment="1">
      <alignment horizontal="center" vertical="center"/>
    </xf>
    <xf numFmtId="168" fontId="0" fillId="13" borderId="12" xfId="0" applyFill="1" applyBorder="1" applyAlignment="1">
      <alignment horizontal="center"/>
    </xf>
    <xf numFmtId="167" fontId="7" fillId="10" borderId="13" xfId="0" applyNumberFormat="1" applyFont="1" applyFill="1" applyBorder="1" applyAlignment="1">
      <alignment horizontal="center" vertical="center"/>
    </xf>
    <xf numFmtId="167" fontId="7" fillId="10" borderId="14" xfId="0" applyNumberFormat="1" applyFont="1" applyFill="1" applyBorder="1" applyAlignment="1">
      <alignment horizontal="center" vertical="center"/>
    </xf>
    <xf numFmtId="168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0" fillId="13" borderId="19" xfId="0" applyNumberFormat="1" applyFont="1" applyFill="1" applyBorder="1" applyAlignment="1">
      <alignment horizontal="center"/>
    </xf>
    <xf numFmtId="167" fontId="7" fillId="14" borderId="8" xfId="0" applyNumberFormat="1" applyFont="1" applyFill="1" applyBorder="1" applyAlignment="1">
      <alignment horizontal="center" vertical="center" wrapText="1"/>
    </xf>
    <xf numFmtId="167" fontId="7" fillId="14" borderId="9" xfId="0" applyNumberFormat="1" applyFont="1" applyFill="1" applyBorder="1" applyAlignment="1">
      <alignment horizontal="center" vertical="center"/>
    </xf>
    <xf numFmtId="167" fontId="0" fillId="13" borderId="15" xfId="0" applyNumberFormat="1" applyFont="1" applyFill="1" applyBorder="1" applyAlignment="1">
      <alignment horizontal="center"/>
    </xf>
    <xf numFmtId="167" fontId="7" fillId="14" borderId="11" xfId="0" applyNumberFormat="1" applyFont="1" applyFill="1" applyBorder="1" applyAlignment="1">
      <alignment horizontal="center" vertical="center"/>
    </xf>
    <xf numFmtId="167" fontId="7" fillId="14" borderId="10" xfId="0" applyNumberFormat="1" applyFont="1" applyFill="1" applyBorder="1" applyAlignment="1">
      <alignment horizontal="center" vertical="center"/>
    </xf>
    <xf numFmtId="168" fontId="0" fillId="10" borderId="14" xfId="0" applyFill="1" applyBorder="1" applyAlignment="1">
      <alignment horizontal="center"/>
    </xf>
    <xf numFmtId="167" fontId="7" fillId="14" borderId="14" xfId="0" applyNumberFormat="1" applyFont="1" applyFill="1" applyBorder="1" applyAlignment="1">
      <alignment horizontal="center" vertical="center"/>
    </xf>
    <xf numFmtId="167" fontId="0" fillId="13" borderId="19" xfId="0" applyNumberFormat="1" applyFill="1" applyBorder="1" applyAlignment="1">
      <alignment horizontal="center"/>
    </xf>
    <xf numFmtId="167" fontId="0" fillId="14" borderId="0" xfId="0" applyNumberFormat="1" applyFill="1" applyAlignment="1">
      <alignment horizontal="center"/>
    </xf>
    <xf numFmtId="167" fontId="0" fillId="14" borderId="19" xfId="0" applyNumberFormat="1" applyFill="1" applyBorder="1" applyAlignment="1">
      <alignment horizontal="center"/>
    </xf>
    <xf numFmtId="167" fontId="0" fillId="14" borderId="19" xfId="0" applyNumberFormat="1" applyFont="1" applyFill="1" applyBorder="1" applyAlignment="1">
      <alignment horizontal="center"/>
    </xf>
    <xf numFmtId="167" fontId="7" fillId="14" borderId="15" xfId="0" applyNumberFormat="1" applyFont="1" applyFill="1" applyBorder="1" applyAlignment="1">
      <alignment horizontal="center" vertical="center" wrapText="1"/>
    </xf>
    <xf numFmtId="167" fontId="0" fillId="13" borderId="15" xfId="0" applyNumberFormat="1" applyFill="1" applyBorder="1" applyAlignment="1">
      <alignment horizontal="center"/>
    </xf>
    <xf numFmtId="168" fontId="0" fillId="14" borderId="19" xfId="0" applyFill="1" applyBorder="1" applyAlignment="1">
      <alignment horizontal="center"/>
    </xf>
    <xf numFmtId="168" fontId="0" fillId="14" borderId="19" xfId="0" applyNumberFormat="1" applyFill="1" applyBorder="1" applyAlignment="1">
      <alignment horizontal="center"/>
    </xf>
    <xf numFmtId="168" fontId="0" fillId="10" borderId="12" xfId="0" applyFill="1" applyBorder="1" applyAlignment="1">
      <alignment horizontal="center"/>
    </xf>
    <xf numFmtId="168" fontId="0" fillId="14" borderId="14" xfId="0" applyFill="1" applyBorder="1" applyAlignment="1">
      <alignment horizontal="center"/>
    </xf>
    <xf numFmtId="168" fontId="0" fillId="10" borderId="13" xfId="0" applyFill="1" applyBorder="1" applyAlignment="1">
      <alignment horizontal="center"/>
    </xf>
    <xf numFmtId="168" fontId="12" fillId="0" borderId="2" xfId="0" applyFont="1" applyFill="1" applyBorder="1" applyAlignment="1">
      <alignment vertical="center" wrapText="1"/>
    </xf>
    <xf numFmtId="168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8" fontId="12" fillId="0" borderId="1" xfId="0" applyFont="1" applyFill="1" applyBorder="1" applyAlignment="1">
      <alignment vertical="center" wrapText="1"/>
    </xf>
    <xf numFmtId="168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8" fontId="11" fillId="15" borderId="2" xfId="0" applyFont="1" applyFill="1" applyBorder="1" applyAlignment="1">
      <alignment horizontal="center" vertical="center"/>
    </xf>
    <xf numFmtId="0" fontId="0" fillId="0" borderId="1" xfId="0" applyNumberFormat="1" applyBorder="1"/>
    <xf numFmtId="168" fontId="0" fillId="16" borderId="1" xfId="0" applyFill="1" applyBorder="1" applyAlignment="1">
      <alignment horizontal="center"/>
    </xf>
    <xf numFmtId="168" fontId="0" fillId="16" borderId="1" xfId="0" applyFill="1" applyBorder="1"/>
    <xf numFmtId="168" fontId="13" fillId="0" borderId="1" xfId="0" applyFont="1" applyBorder="1" applyAlignment="1">
      <alignment wrapText="1"/>
    </xf>
    <xf numFmtId="0" fontId="7" fillId="0" borderId="13" xfId="0" applyNumberFormat="1" applyFont="1" applyBorder="1" applyAlignment="1">
      <alignment horizontal="center" vertical="center"/>
    </xf>
    <xf numFmtId="168" fontId="0" fillId="14" borderId="15" xfId="0" applyFill="1" applyBorder="1" applyAlignment="1">
      <alignment horizontal="center"/>
    </xf>
    <xf numFmtId="167" fontId="0" fillId="14" borderId="8" xfId="0" applyNumberFormat="1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/>
    </xf>
    <xf numFmtId="167" fontId="0" fillId="14" borderId="15" xfId="0" applyNumberFormat="1" applyFill="1" applyBorder="1" applyAlignment="1">
      <alignment horizontal="center"/>
    </xf>
    <xf numFmtId="168" fontId="16" fillId="0" borderId="0" xfId="0" applyFont="1"/>
    <xf numFmtId="168" fontId="17" fillId="0" borderId="27" xfId="0" applyFont="1" applyBorder="1" applyAlignment="1">
      <alignment horizontal="left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168" fontId="17" fillId="0" borderId="19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168" fontId="17" fillId="0" borderId="9" xfId="0" applyFont="1" applyBorder="1" applyAlignment="1">
      <alignment vertical="center"/>
    </xf>
    <xf numFmtId="0" fontId="17" fillId="0" borderId="8" xfId="0" applyNumberFormat="1" applyFont="1" applyBorder="1" applyAlignment="1">
      <alignment horizontal="center" vertical="center"/>
    </xf>
    <xf numFmtId="168" fontId="17" fillId="0" borderId="19" xfId="0" applyFont="1" applyBorder="1" applyAlignment="1">
      <alignment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168" fontId="17" fillId="10" borderId="19" xfId="0" applyFont="1" applyFill="1" applyBorder="1" applyAlignment="1">
      <alignment horizontal="center" vertical="center" wrapText="1"/>
    </xf>
    <xf numFmtId="167" fontId="18" fillId="14" borderId="8" xfId="0" applyNumberFormat="1" applyFont="1" applyFill="1" applyBorder="1" applyAlignment="1">
      <alignment horizontal="center" vertical="center" wrapText="1"/>
    </xf>
    <xf numFmtId="167" fontId="18" fillId="14" borderId="8" xfId="0" applyNumberFormat="1" applyFont="1" applyFill="1" applyBorder="1" applyAlignment="1">
      <alignment horizontal="center" vertical="center"/>
    </xf>
    <xf numFmtId="168" fontId="18" fillId="14" borderId="10" xfId="0" applyFont="1" applyFill="1" applyBorder="1" applyAlignment="1">
      <alignment horizontal="center" vertical="center" wrapText="1"/>
    </xf>
    <xf numFmtId="168" fontId="18" fillId="13" borderId="10" xfId="0" applyFont="1" applyFill="1" applyBorder="1" applyAlignment="1">
      <alignment horizontal="center" vertical="center"/>
    </xf>
    <xf numFmtId="168" fontId="18" fillId="12" borderId="10" xfId="0" applyFont="1" applyFill="1" applyBorder="1" applyAlignment="1">
      <alignment horizontal="center" vertical="center" wrapText="1"/>
    </xf>
    <xf numFmtId="168" fontId="18" fillId="13" borderId="19" xfId="0" applyFont="1" applyFill="1" applyBorder="1" applyAlignment="1">
      <alignment horizontal="center" vertical="center"/>
    </xf>
    <xf numFmtId="168" fontId="18" fillId="13" borderId="15" xfId="0" applyFont="1" applyFill="1" applyBorder="1" applyAlignment="1">
      <alignment horizontal="center" vertical="center"/>
    </xf>
    <xf numFmtId="168" fontId="18" fillId="14" borderId="15" xfId="0" applyFont="1" applyFill="1" applyBorder="1" applyAlignment="1">
      <alignment horizontal="center" vertical="center" wrapText="1"/>
    </xf>
    <xf numFmtId="168" fontId="19" fillId="0" borderId="27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168" fontId="18" fillId="14" borderId="19" xfId="0" applyFont="1" applyFill="1" applyBorder="1" applyAlignment="1">
      <alignment horizontal="center" vertical="center" wrapText="1"/>
    </xf>
    <xf numFmtId="168" fontId="18" fillId="18" borderId="23" xfId="0" applyFont="1" applyFill="1" applyBorder="1" applyAlignment="1">
      <alignment horizontal="center" vertical="center" wrapText="1"/>
    </xf>
    <xf numFmtId="168" fontId="18" fillId="18" borderId="24" xfId="0" applyFont="1" applyFill="1" applyBorder="1" applyAlignment="1">
      <alignment horizontal="center" vertical="center"/>
    </xf>
    <xf numFmtId="168" fontId="18" fillId="12" borderId="19" xfId="0" applyFont="1" applyFill="1" applyBorder="1" applyAlignment="1">
      <alignment horizontal="center" vertical="center" wrapText="1"/>
    </xf>
    <xf numFmtId="168" fontId="18" fillId="13" borderId="27" xfId="0" applyFont="1" applyFill="1" applyBorder="1" applyAlignment="1">
      <alignment horizontal="center" vertical="center"/>
    </xf>
    <xf numFmtId="168" fontId="18" fillId="18" borderId="25" xfId="0" applyFont="1" applyFill="1" applyBorder="1" applyAlignment="1">
      <alignment horizontal="center" vertical="center"/>
    </xf>
    <xf numFmtId="168" fontId="18" fillId="18" borderId="25" xfId="0" applyFont="1" applyFill="1" applyBorder="1" applyAlignment="1">
      <alignment horizontal="center" vertical="center" wrapText="1"/>
    </xf>
    <xf numFmtId="168" fontId="19" fillId="0" borderId="19" xfId="0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168" fontId="18" fillId="18" borderId="21" xfId="0" applyFont="1" applyFill="1" applyBorder="1" applyAlignment="1">
      <alignment horizontal="center" vertical="center" wrapText="1"/>
    </xf>
    <xf numFmtId="168" fontId="18" fillId="18" borderId="8" xfId="0" applyFont="1" applyFill="1" applyBorder="1" applyAlignment="1">
      <alignment horizontal="center" vertical="center"/>
    </xf>
    <xf numFmtId="168" fontId="18" fillId="18" borderId="22" xfId="0" applyFont="1" applyFill="1" applyBorder="1" applyAlignment="1">
      <alignment horizontal="center" vertical="center"/>
    </xf>
    <xf numFmtId="168" fontId="18" fillId="18" borderId="22" xfId="0" applyFont="1" applyFill="1" applyBorder="1" applyAlignment="1">
      <alignment horizontal="center" vertical="center" wrapText="1"/>
    </xf>
    <xf numFmtId="168" fontId="19" fillId="0" borderId="9" xfId="0" applyFont="1" applyBorder="1" applyAlignment="1">
      <alignment vertical="center"/>
    </xf>
    <xf numFmtId="0" fontId="19" fillId="0" borderId="8" xfId="0" applyNumberFormat="1" applyFont="1" applyBorder="1" applyAlignment="1">
      <alignment horizontal="center" vertical="center"/>
    </xf>
    <xf numFmtId="167" fontId="18" fillId="13" borderId="19" xfId="0" applyNumberFormat="1" applyFont="1" applyFill="1" applyBorder="1" applyAlignment="1">
      <alignment horizontal="center"/>
    </xf>
    <xf numFmtId="167" fontId="18" fillId="14" borderId="9" xfId="0" applyNumberFormat="1" applyFont="1" applyFill="1" applyBorder="1" applyAlignment="1">
      <alignment horizontal="center" vertical="center"/>
    </xf>
    <xf numFmtId="167" fontId="18" fillId="13" borderId="9" xfId="0" applyNumberFormat="1" applyFont="1" applyFill="1" applyBorder="1" applyAlignment="1">
      <alignment horizontal="center"/>
    </xf>
    <xf numFmtId="167" fontId="18" fillId="14" borderId="8" xfId="0" applyNumberFormat="1" applyFont="1" applyFill="1" applyBorder="1" applyAlignment="1">
      <alignment horizontal="center"/>
    </xf>
    <xf numFmtId="168" fontId="18" fillId="13" borderId="9" xfId="0" applyFont="1" applyFill="1" applyBorder="1" applyAlignment="1">
      <alignment horizontal="center"/>
    </xf>
    <xf numFmtId="167" fontId="18" fillId="14" borderId="19" xfId="0" applyNumberFormat="1" applyFont="1" applyFill="1" applyBorder="1" applyAlignment="1">
      <alignment horizontal="center" vertical="center"/>
    </xf>
    <xf numFmtId="168" fontId="18" fillId="13" borderId="19" xfId="0" applyFont="1" applyFill="1" applyBorder="1" applyAlignment="1">
      <alignment horizontal="center"/>
    </xf>
    <xf numFmtId="168" fontId="19" fillId="0" borderId="19" xfId="0" applyFont="1" applyBorder="1" applyAlignment="1">
      <alignment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167" fontId="18" fillId="13" borderId="15" xfId="0" applyNumberFormat="1" applyFont="1" applyFill="1" applyBorder="1" applyAlignment="1">
      <alignment horizontal="center"/>
    </xf>
    <xf numFmtId="167" fontId="18" fillId="14" borderId="11" xfId="0" applyNumberFormat="1" applyFont="1" applyFill="1" applyBorder="1" applyAlignment="1">
      <alignment horizontal="center" vertical="center"/>
    </xf>
    <xf numFmtId="167" fontId="18" fillId="14" borderId="11" xfId="0" applyNumberFormat="1" applyFont="1" applyFill="1" applyBorder="1" applyAlignment="1">
      <alignment horizontal="center"/>
    </xf>
    <xf numFmtId="168" fontId="18" fillId="13" borderId="15" xfId="0" applyFont="1" applyFill="1" applyBorder="1" applyAlignment="1">
      <alignment horizontal="center"/>
    </xf>
    <xf numFmtId="167" fontId="18" fillId="14" borderId="10" xfId="0" applyNumberFormat="1" applyFont="1" applyFill="1" applyBorder="1" applyAlignment="1">
      <alignment horizontal="center" vertical="center"/>
    </xf>
    <xf numFmtId="168" fontId="19" fillId="10" borderId="19" xfId="0" applyFont="1" applyFill="1" applyBorder="1" applyAlignment="1">
      <alignment horizontal="center" vertical="center" wrapText="1"/>
    </xf>
    <xf numFmtId="168" fontId="18" fillId="13" borderId="12" xfId="0" applyFont="1" applyFill="1" applyBorder="1" applyAlignment="1">
      <alignment horizontal="center"/>
    </xf>
    <xf numFmtId="167" fontId="18" fillId="18" borderId="12" xfId="0" applyNumberFormat="1" applyFont="1" applyFill="1" applyBorder="1" applyAlignment="1">
      <alignment horizontal="center" vertical="center"/>
    </xf>
    <xf numFmtId="168" fontId="18" fillId="18" borderId="14" xfId="0" applyFont="1" applyFill="1" applyBorder="1" applyAlignment="1">
      <alignment horizontal="center"/>
    </xf>
    <xf numFmtId="167" fontId="18" fillId="18" borderId="13" xfId="0" applyNumberFormat="1" applyFont="1" applyFill="1" applyBorder="1" applyAlignment="1">
      <alignment horizontal="center" vertical="center"/>
    </xf>
    <xf numFmtId="167" fontId="18" fillId="18" borderId="14" xfId="0" applyNumberFormat="1" applyFont="1" applyFill="1" applyBorder="1" applyAlignment="1">
      <alignment horizontal="center" vertical="center"/>
    </xf>
    <xf numFmtId="168" fontId="21" fillId="0" borderId="0" xfId="0" applyFont="1"/>
    <xf numFmtId="168" fontId="21" fillId="0" borderId="0" xfId="0" applyFont="1" applyAlignment="1">
      <alignment horizontal="center"/>
    </xf>
    <xf numFmtId="168" fontId="18" fillId="13" borderId="28" xfId="0" applyFont="1" applyFill="1" applyBorder="1" applyAlignment="1">
      <alignment horizontal="center" vertical="center"/>
    </xf>
    <xf numFmtId="168" fontId="0" fillId="0" borderId="1" xfId="0" applyBorder="1" applyAlignment="1">
      <alignment horizontal="center"/>
    </xf>
    <xf numFmtId="168" fontId="1" fillId="0" borderId="1" xfId="0" applyFont="1" applyBorder="1" applyAlignment="1">
      <alignment horizontal="center"/>
    </xf>
    <xf numFmtId="168" fontId="1" fillId="4" borderId="1" xfId="0" applyFont="1" applyFill="1" applyBorder="1" applyAlignment="1">
      <alignment horizontal="center"/>
    </xf>
    <xf numFmtId="168" fontId="1" fillId="5" borderId="1" xfId="0" applyFont="1" applyFill="1" applyBorder="1" applyAlignment="1">
      <alignment horizontal="center"/>
    </xf>
    <xf numFmtId="168" fontId="0" fillId="0" borderId="5" xfId="0" applyBorder="1" applyAlignment="1">
      <alignment horizontal="center" vertical="center" wrapText="1"/>
    </xf>
    <xf numFmtId="168" fontId="0" fillId="0" borderId="2" xfId="0" applyBorder="1" applyAlignment="1">
      <alignment horizontal="center" vertical="center" wrapText="1"/>
    </xf>
    <xf numFmtId="168" fontId="1" fillId="0" borderId="3" xfId="0" applyFont="1" applyBorder="1" applyAlignment="1">
      <alignment horizontal="center"/>
    </xf>
    <xf numFmtId="168" fontId="1" fillId="0" borderId="4" xfId="0" applyFont="1" applyBorder="1" applyAlignment="1">
      <alignment horizontal="center"/>
    </xf>
    <xf numFmtId="168" fontId="1" fillId="0" borderId="6" xfId="0" applyFont="1" applyBorder="1" applyAlignment="1">
      <alignment horizontal="center"/>
    </xf>
    <xf numFmtId="168" fontId="0" fillId="0" borderId="3" xfId="0" applyBorder="1" applyAlignment="1">
      <alignment horizontal="center"/>
    </xf>
    <xf numFmtId="168" fontId="0" fillId="0" borderId="4" xfId="0" applyBorder="1" applyAlignment="1">
      <alignment horizontal="center"/>
    </xf>
    <xf numFmtId="168" fontId="0" fillId="0" borderId="6" xfId="0" applyBorder="1" applyAlignment="1">
      <alignment horizontal="center"/>
    </xf>
    <xf numFmtId="168" fontId="0" fillId="0" borderId="5" xfId="0" applyBorder="1" applyAlignment="1">
      <alignment horizontal="center" vertical="center"/>
    </xf>
    <xf numFmtId="168" fontId="0" fillId="0" borderId="2" xfId="0" applyBorder="1" applyAlignment="1">
      <alignment horizontal="center" vertical="center"/>
    </xf>
    <xf numFmtId="168" fontId="2" fillId="0" borderId="0" xfId="0" applyFont="1" applyAlignment="1">
      <alignment horizontal="center"/>
    </xf>
    <xf numFmtId="168" fontId="6" fillId="4" borderId="12" xfId="0" applyFont="1" applyFill="1" applyBorder="1" applyAlignment="1">
      <alignment horizontal="center" vertical="center"/>
    </xf>
    <xf numFmtId="168" fontId="6" fillId="4" borderId="13" xfId="0" applyFont="1" applyFill="1" applyBorder="1" applyAlignment="1">
      <alignment horizontal="center" vertical="center"/>
    </xf>
    <xf numFmtId="168" fontId="6" fillId="4" borderId="14" xfId="0" applyFont="1" applyFill="1" applyBorder="1" applyAlignment="1">
      <alignment horizontal="center" vertical="center"/>
    </xf>
    <xf numFmtId="168" fontId="7" fillId="0" borderId="15" xfId="0" applyFont="1" applyBorder="1" applyAlignment="1">
      <alignment horizontal="center" vertical="center" wrapText="1"/>
    </xf>
    <xf numFmtId="168" fontId="7" fillId="0" borderId="7" xfId="0" applyFont="1" applyBorder="1" applyAlignment="1">
      <alignment horizontal="center" vertical="center" wrapText="1"/>
    </xf>
    <xf numFmtId="168" fontId="7" fillId="0" borderId="15" xfId="0" applyFont="1" applyBorder="1" applyAlignment="1">
      <alignment horizontal="center" vertical="center"/>
    </xf>
    <xf numFmtId="168" fontId="7" fillId="0" borderId="7" xfId="0" applyFont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/>
    </xf>
    <xf numFmtId="168" fontId="7" fillId="0" borderId="13" xfId="0" applyFont="1" applyBorder="1" applyAlignment="1">
      <alignment horizontal="center" vertical="center"/>
    </xf>
    <xf numFmtId="168" fontId="7" fillId="0" borderId="16" xfId="0" applyFont="1" applyBorder="1" applyAlignment="1">
      <alignment horizontal="center" vertical="center"/>
    </xf>
    <xf numFmtId="168" fontId="7" fillId="0" borderId="17" xfId="0" applyFont="1" applyBorder="1" applyAlignment="1">
      <alignment horizontal="center" vertical="center"/>
    </xf>
    <xf numFmtId="168" fontId="7" fillId="0" borderId="14" xfId="0" applyFont="1" applyBorder="1" applyAlignment="1">
      <alignment horizontal="center" vertical="center"/>
    </xf>
    <xf numFmtId="168" fontId="6" fillId="5" borderId="12" xfId="0" applyFont="1" applyFill="1" applyBorder="1" applyAlignment="1">
      <alignment horizontal="center" vertical="center"/>
    </xf>
    <xf numFmtId="168" fontId="6" fillId="5" borderId="13" xfId="0" applyFont="1" applyFill="1" applyBorder="1" applyAlignment="1">
      <alignment horizontal="center" vertical="center"/>
    </xf>
    <xf numFmtId="168" fontId="6" fillId="5" borderId="14" xfId="0" applyFont="1" applyFill="1" applyBorder="1" applyAlignment="1">
      <alignment horizontal="center" vertical="center"/>
    </xf>
    <xf numFmtId="168" fontId="7" fillId="0" borderId="18" xfId="0" applyFont="1" applyBorder="1" applyAlignment="1">
      <alignment horizontal="center" vertical="center" wrapText="1"/>
    </xf>
    <xf numFmtId="168" fontId="7" fillId="0" borderId="10" xfId="0" applyFont="1" applyBorder="1" applyAlignment="1">
      <alignment horizontal="center" vertical="center"/>
    </xf>
    <xf numFmtId="168" fontId="7" fillId="0" borderId="10" xfId="0" applyFont="1" applyBorder="1" applyAlignment="1">
      <alignment horizontal="center" vertical="center" wrapText="1"/>
    </xf>
    <xf numFmtId="168" fontId="6" fillId="0" borderId="12" xfId="0" applyFont="1" applyBorder="1" applyAlignment="1">
      <alignment horizontal="center" vertical="center"/>
    </xf>
    <xf numFmtId="168" fontId="6" fillId="0" borderId="13" xfId="0" applyFont="1" applyBorder="1" applyAlignment="1">
      <alignment horizontal="center" vertical="center"/>
    </xf>
    <xf numFmtId="168" fontId="6" fillId="0" borderId="16" xfId="0" applyFont="1" applyBorder="1" applyAlignment="1">
      <alignment horizontal="center" vertical="center"/>
    </xf>
    <xf numFmtId="168" fontId="6" fillId="0" borderId="17" xfId="0" applyFont="1" applyBorder="1" applyAlignment="1">
      <alignment horizontal="center" vertical="center"/>
    </xf>
    <xf numFmtId="168" fontId="6" fillId="0" borderId="14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7" fillId="7" borderId="12" xfId="0" applyNumberFormat="1" applyFont="1" applyFill="1" applyBorder="1" applyAlignment="1">
      <alignment horizontal="center" vertical="center" wrapText="1"/>
    </xf>
    <xf numFmtId="168" fontId="7" fillId="7" borderId="14" xfId="0" applyNumberFormat="1" applyFont="1" applyFill="1" applyBorder="1" applyAlignment="1">
      <alignment horizontal="center" vertical="center" wrapText="1"/>
    </xf>
    <xf numFmtId="168" fontId="6" fillId="4" borderId="12" xfId="0" applyFont="1" applyFill="1" applyBorder="1" applyAlignment="1">
      <alignment horizontal="right" vertical="center"/>
    </xf>
    <xf numFmtId="168" fontId="6" fillId="4" borderId="13" xfId="0" applyFont="1" applyFill="1" applyBorder="1" applyAlignment="1">
      <alignment horizontal="right" vertical="center"/>
    </xf>
    <xf numFmtId="168" fontId="6" fillId="7" borderId="23" xfId="0" applyFont="1" applyFill="1" applyBorder="1" applyAlignment="1">
      <alignment horizontal="center" vertical="center"/>
    </xf>
    <xf numFmtId="168" fontId="6" fillId="7" borderId="25" xfId="0" applyFont="1" applyFill="1" applyBorder="1" applyAlignment="1">
      <alignment horizontal="center" vertical="center"/>
    </xf>
    <xf numFmtId="168" fontId="6" fillId="7" borderId="24" xfId="0" applyFont="1" applyFill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 wrapText="1"/>
    </xf>
    <xf numFmtId="168" fontId="7" fillId="0" borderId="14" xfId="0" applyFont="1" applyBorder="1" applyAlignment="1">
      <alignment horizontal="center" vertical="center" wrapText="1"/>
    </xf>
    <xf numFmtId="168" fontId="6" fillId="0" borderId="23" xfId="0" applyFont="1" applyBorder="1" applyAlignment="1">
      <alignment horizontal="center" vertical="center"/>
    </xf>
    <xf numFmtId="168" fontId="6" fillId="0" borderId="25" xfId="0" applyFont="1" applyBorder="1" applyAlignment="1">
      <alignment horizontal="center" vertical="center"/>
    </xf>
    <xf numFmtId="168" fontId="6" fillId="0" borderId="24" xfId="0" applyFont="1" applyBorder="1" applyAlignment="1">
      <alignment horizontal="center" vertical="center"/>
    </xf>
    <xf numFmtId="168" fontId="7" fillId="0" borderId="15" xfId="0" applyFont="1" applyFill="1" applyBorder="1" applyAlignment="1">
      <alignment horizontal="center" vertical="center" wrapText="1"/>
    </xf>
    <xf numFmtId="168" fontId="7" fillId="0" borderId="9" xfId="0" applyFont="1" applyFill="1" applyBorder="1" applyAlignment="1">
      <alignment horizontal="center" vertical="center" wrapText="1"/>
    </xf>
    <xf numFmtId="168" fontId="0" fillId="8" borderId="12" xfId="0" applyFill="1" applyBorder="1" applyAlignment="1">
      <alignment horizontal="center"/>
    </xf>
    <xf numFmtId="168" fontId="0" fillId="8" borderId="13" xfId="0" applyFill="1" applyBorder="1" applyAlignment="1">
      <alignment horizontal="center"/>
    </xf>
    <xf numFmtId="168" fontId="0" fillId="8" borderId="14" xfId="0" applyFill="1" applyBorder="1" applyAlignment="1">
      <alignment horizontal="center"/>
    </xf>
    <xf numFmtId="168" fontId="0" fillId="3" borderId="12" xfId="0" applyFill="1" applyBorder="1" applyAlignment="1">
      <alignment horizontal="center"/>
    </xf>
    <xf numFmtId="168" fontId="0" fillId="3" borderId="14" xfId="0" applyFill="1" applyBorder="1" applyAlignment="1">
      <alignment horizontal="center"/>
    </xf>
    <xf numFmtId="168" fontId="6" fillId="0" borderId="21" xfId="0" applyFont="1" applyBorder="1" applyAlignment="1">
      <alignment horizontal="center" vertical="center"/>
    </xf>
    <xf numFmtId="168" fontId="6" fillId="0" borderId="22" xfId="0" applyFont="1" applyBorder="1" applyAlignment="1">
      <alignment horizontal="center" vertical="center"/>
    </xf>
    <xf numFmtId="168" fontId="18" fillId="0" borderId="15" xfId="0" applyFont="1" applyBorder="1" applyAlignment="1">
      <alignment horizontal="center" vertical="center" wrapText="1"/>
    </xf>
    <xf numFmtId="168" fontId="18" fillId="0" borderId="10" xfId="0" applyFont="1" applyBorder="1" applyAlignment="1">
      <alignment horizontal="center" vertical="center" wrapText="1"/>
    </xf>
    <xf numFmtId="168" fontId="18" fillId="0" borderId="7" xfId="0" applyFont="1" applyBorder="1" applyAlignment="1">
      <alignment horizontal="center" vertical="center" wrapText="1"/>
    </xf>
    <xf numFmtId="168" fontId="19" fillId="17" borderId="23" xfId="0" applyFont="1" applyFill="1" applyBorder="1" applyAlignment="1">
      <alignment horizontal="center" vertical="center"/>
    </xf>
    <xf numFmtId="168" fontId="19" fillId="17" borderId="25" xfId="0" applyFont="1" applyFill="1" applyBorder="1" applyAlignment="1">
      <alignment horizontal="center" vertical="center"/>
    </xf>
    <xf numFmtId="168" fontId="19" fillId="17" borderId="24" xfId="0" applyFont="1" applyFill="1" applyBorder="1" applyAlignment="1">
      <alignment horizontal="center" vertical="center"/>
    </xf>
    <xf numFmtId="168" fontId="19" fillId="10" borderId="12" xfId="0" applyFont="1" applyFill="1" applyBorder="1" applyAlignment="1">
      <alignment horizontal="center" vertical="center"/>
    </xf>
    <xf numFmtId="168" fontId="19" fillId="10" borderId="13" xfId="0" applyFont="1" applyFill="1" applyBorder="1" applyAlignment="1">
      <alignment horizontal="center" vertical="center"/>
    </xf>
    <xf numFmtId="168" fontId="19" fillId="10" borderId="14" xfId="0" applyFont="1" applyFill="1" applyBorder="1" applyAlignment="1">
      <alignment horizontal="center" vertical="center"/>
    </xf>
    <xf numFmtId="168" fontId="18" fillId="0" borderId="12" xfId="0" applyFont="1" applyBorder="1" applyAlignment="1">
      <alignment horizontal="center" vertical="center" wrapText="1"/>
    </xf>
    <xf numFmtId="168" fontId="18" fillId="0" borderId="14" xfId="0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168" fontId="18" fillId="7" borderId="12" xfId="0" applyNumberFormat="1" applyFont="1" applyFill="1" applyBorder="1" applyAlignment="1">
      <alignment horizontal="center" vertical="center" wrapText="1"/>
    </xf>
    <xf numFmtId="168" fontId="18" fillId="7" borderId="14" xfId="0" applyNumberFormat="1" applyFont="1" applyFill="1" applyBorder="1" applyAlignment="1">
      <alignment horizontal="center" vertical="center" wrapText="1"/>
    </xf>
    <xf numFmtId="168" fontId="15" fillId="0" borderId="0" xfId="0" applyFont="1" applyAlignment="1">
      <alignment horizontal="center"/>
    </xf>
    <xf numFmtId="168" fontId="14" fillId="0" borderId="22" xfId="0" applyFont="1" applyBorder="1" applyAlignment="1">
      <alignment horizontal="center" wrapText="1"/>
    </xf>
    <xf numFmtId="168" fontId="0" fillId="0" borderId="22" xfId="0" applyBorder="1" applyAlignment="1">
      <alignment horizontal="center" wrapText="1"/>
    </xf>
    <xf numFmtId="0" fontId="18" fillId="0" borderId="13" xfId="0" applyNumberFormat="1" applyFont="1" applyBorder="1" applyAlignment="1">
      <alignment horizontal="center" vertical="center"/>
    </xf>
    <xf numFmtId="168" fontId="20" fillId="4" borderId="12" xfId="0" applyFont="1" applyFill="1" applyBorder="1" applyAlignment="1">
      <alignment horizontal="center" vertical="center"/>
    </xf>
    <xf numFmtId="168" fontId="20" fillId="4" borderId="13" xfId="0" applyFont="1" applyFill="1" applyBorder="1" applyAlignment="1">
      <alignment horizontal="center" vertical="center"/>
    </xf>
    <xf numFmtId="168" fontId="6" fillId="17" borderId="12" xfId="0" applyFont="1" applyFill="1" applyBorder="1" applyAlignment="1">
      <alignment horizontal="center" vertical="center"/>
    </xf>
    <xf numFmtId="168" fontId="6" fillId="17" borderId="13" xfId="0" applyFont="1" applyFill="1" applyBorder="1" applyAlignment="1">
      <alignment horizontal="center" vertical="center"/>
    </xf>
    <xf numFmtId="168" fontId="6" fillId="17" borderId="14" xfId="0" applyFont="1" applyFill="1" applyBorder="1" applyAlignment="1">
      <alignment horizontal="center" vertical="center"/>
    </xf>
    <xf numFmtId="168" fontId="6" fillId="10" borderId="12" xfId="0" applyFont="1" applyFill="1" applyBorder="1" applyAlignment="1">
      <alignment horizontal="center" vertical="center"/>
    </xf>
    <xf numFmtId="168" fontId="6" fillId="10" borderId="13" xfId="0" applyFont="1" applyFill="1" applyBorder="1" applyAlignment="1">
      <alignment horizontal="center" vertical="center"/>
    </xf>
    <xf numFmtId="168" fontId="6" fillId="10" borderId="14" xfId="0" applyFont="1" applyFill="1" applyBorder="1" applyAlignment="1">
      <alignment horizontal="center" vertical="center"/>
    </xf>
    <xf numFmtId="168" fontId="6" fillId="17" borderId="23" xfId="0" applyFont="1" applyFill="1" applyBorder="1" applyAlignment="1">
      <alignment horizontal="center" vertical="center"/>
    </xf>
    <xf numFmtId="168" fontId="6" fillId="17" borderId="25" xfId="0" applyFont="1" applyFill="1" applyBorder="1" applyAlignment="1">
      <alignment horizontal="center" vertical="center"/>
    </xf>
    <xf numFmtId="168" fontId="6" fillId="17" borderId="24" xfId="0" applyFont="1" applyFill="1" applyBorder="1" applyAlignment="1">
      <alignment horizontal="center" vertical="center"/>
    </xf>
    <xf numFmtId="168" fontId="13" fillId="0" borderId="26" xfId="0" applyFont="1" applyBorder="1" applyAlignment="1">
      <alignment horizontal="center" wrapText="1"/>
    </xf>
    <xf numFmtId="168" fontId="0" fillId="0" borderId="2" xfId="0" applyBorder="1" applyAlignment="1">
      <alignment horizontal="center" wrapText="1"/>
    </xf>
    <xf numFmtId="168" fontId="0" fillId="16" borderId="1" xfId="0" applyFill="1" applyBorder="1" applyAlignment="1">
      <alignment horizontal="center"/>
    </xf>
    <xf numFmtId="168" fontId="11" fillId="15" borderId="1" xfId="0" applyFont="1" applyFill="1" applyBorder="1" applyAlignment="1">
      <alignment horizontal="center" vertical="center"/>
    </xf>
    <xf numFmtId="168" fontId="12" fillId="0" borderId="26" xfId="0" applyFont="1" applyFill="1" applyBorder="1" applyAlignment="1">
      <alignment horizontal="center" vertical="center" wrapText="1"/>
    </xf>
    <xf numFmtId="168" fontId="12" fillId="0" borderId="5" xfId="0" applyFont="1" applyFill="1" applyBorder="1" applyAlignment="1">
      <alignment horizontal="center" vertical="center" wrapText="1"/>
    </xf>
    <xf numFmtId="168" fontId="1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9F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104775</xdr:rowOff>
    </xdr:from>
    <xdr:to>
      <xdr:col>1</xdr:col>
      <xdr:colOff>529590</xdr:colOff>
      <xdr:row>1</xdr:row>
      <xdr:rowOff>649566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743074" cy="868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L27"/>
  <sheetViews>
    <sheetView workbookViewId="0">
      <selection activeCell="N14" sqref="N14"/>
    </sheetView>
  </sheetViews>
  <sheetFormatPr defaultRowHeight="14.4" x14ac:dyDescent="0.3"/>
  <cols>
    <col min="3" max="4" width="13.109375" bestFit="1" customWidth="1"/>
    <col min="5" max="5" width="13.109375" customWidth="1"/>
    <col min="7" max="7" width="12.5546875" customWidth="1"/>
    <col min="9" max="9" width="10.6640625" customWidth="1"/>
    <col min="11" max="11" width="11" customWidth="1"/>
  </cols>
  <sheetData>
    <row r="3" spans="3:12" ht="23.4" x14ac:dyDescent="0.45">
      <c r="C3" s="233" t="s">
        <v>7</v>
      </c>
      <c r="D3" s="233"/>
      <c r="E3" s="233"/>
      <c r="F3" s="233"/>
      <c r="G3" s="233"/>
      <c r="H3" s="233"/>
      <c r="I3" s="233"/>
      <c r="J3" s="233"/>
      <c r="K3" s="7"/>
      <c r="L3" s="1"/>
    </row>
    <row r="5" spans="3:12" x14ac:dyDescent="0.3">
      <c r="C5" s="221" t="s">
        <v>13</v>
      </c>
      <c r="D5" s="221"/>
      <c r="E5" s="221"/>
      <c r="F5" s="221"/>
      <c r="G5" s="221"/>
      <c r="H5" s="221"/>
      <c r="I5" s="221"/>
      <c r="J5" s="221"/>
      <c r="K5" s="221"/>
      <c r="L5" s="2"/>
    </row>
    <row r="6" spans="3:12" ht="15" customHeight="1" x14ac:dyDescent="0.3">
      <c r="C6" s="231" t="s">
        <v>6</v>
      </c>
      <c r="D6" s="231" t="s">
        <v>0</v>
      </c>
      <c r="E6" s="223" t="s">
        <v>8</v>
      </c>
      <c r="F6" s="228" t="s">
        <v>1</v>
      </c>
      <c r="G6" s="229"/>
      <c r="H6" s="229"/>
      <c r="I6" s="230"/>
      <c r="J6" s="219" t="s">
        <v>2</v>
      </c>
      <c r="K6" s="219"/>
      <c r="L6" s="3"/>
    </row>
    <row r="7" spans="3:12" ht="43.2" x14ac:dyDescent="0.3">
      <c r="C7" s="232"/>
      <c r="D7" s="232"/>
      <c r="E7" s="224"/>
      <c r="F7" s="15">
        <v>0.4</v>
      </c>
      <c r="G7" s="10" t="s">
        <v>8</v>
      </c>
      <c r="H7" s="15">
        <v>0.5</v>
      </c>
      <c r="I7" s="10" t="s">
        <v>8</v>
      </c>
      <c r="J7" s="15">
        <v>0.4</v>
      </c>
      <c r="K7" s="10" t="s">
        <v>8</v>
      </c>
      <c r="L7" s="4"/>
    </row>
    <row r="8" spans="3:12" x14ac:dyDescent="0.3">
      <c r="C8" s="6" t="s">
        <v>3</v>
      </c>
      <c r="D8" s="14">
        <v>371.25</v>
      </c>
      <c r="E8" s="8">
        <v>0.17499999999999999</v>
      </c>
      <c r="F8" s="20">
        <v>234.6</v>
      </c>
      <c r="G8" s="8">
        <v>0.15</v>
      </c>
      <c r="H8" s="14">
        <v>311.09999999999997</v>
      </c>
      <c r="I8" s="9">
        <v>0.15</v>
      </c>
      <c r="J8" s="14">
        <v>198.9</v>
      </c>
      <c r="K8" s="9">
        <v>0.15</v>
      </c>
      <c r="L8" s="4"/>
    </row>
    <row r="9" spans="3:12" ht="15" hidden="1" customHeight="1" x14ac:dyDescent="0.3">
      <c r="C9" s="5" t="s">
        <v>4</v>
      </c>
      <c r="D9" s="5">
        <v>420</v>
      </c>
      <c r="E9" s="5"/>
      <c r="F9" s="5">
        <v>280</v>
      </c>
      <c r="G9" s="8">
        <v>0.15</v>
      </c>
      <c r="H9" s="5">
        <v>330</v>
      </c>
      <c r="I9" s="5"/>
      <c r="J9" s="5">
        <v>215</v>
      </c>
      <c r="K9" s="12"/>
      <c r="L9" s="4"/>
    </row>
    <row r="10" spans="3:12" ht="15" hidden="1" customHeight="1" x14ac:dyDescent="0.3">
      <c r="C10" s="6" t="s">
        <v>5</v>
      </c>
      <c r="D10" s="5"/>
      <c r="E10" s="5"/>
      <c r="F10" s="14">
        <v>239.7</v>
      </c>
      <c r="G10" s="8">
        <v>0.15</v>
      </c>
      <c r="H10" s="14">
        <v>370.8</v>
      </c>
      <c r="I10" s="5"/>
      <c r="J10" s="5"/>
      <c r="K10" s="5"/>
      <c r="L10" s="4"/>
    </row>
    <row r="11" spans="3:12" x14ac:dyDescent="0.3">
      <c r="C11" s="12"/>
      <c r="D11" s="12"/>
      <c r="E11" s="12"/>
      <c r="F11" s="12"/>
      <c r="G11" s="12"/>
      <c r="H11" s="12"/>
      <c r="I11" s="12"/>
      <c r="J11" s="12"/>
      <c r="K11" s="12"/>
    </row>
    <row r="12" spans="3:12" ht="15" customHeight="1" x14ac:dyDescent="0.3">
      <c r="C12" s="221" t="s">
        <v>9</v>
      </c>
      <c r="D12" s="221"/>
      <c r="E12" s="221"/>
      <c r="F12" s="221"/>
      <c r="G12" s="221"/>
      <c r="H12" s="221"/>
      <c r="I12" s="221"/>
      <c r="J12" s="221"/>
      <c r="K12" s="221"/>
      <c r="L12" s="3"/>
    </row>
    <row r="13" spans="3:12" x14ac:dyDescent="0.3">
      <c r="C13" s="231" t="s">
        <v>6</v>
      </c>
      <c r="D13" s="231" t="s">
        <v>0</v>
      </c>
      <c r="E13" s="223" t="s">
        <v>8</v>
      </c>
      <c r="F13" s="225" t="s">
        <v>1</v>
      </c>
      <c r="G13" s="226"/>
      <c r="H13" s="226"/>
      <c r="I13" s="227"/>
      <c r="J13" s="220" t="s">
        <v>2</v>
      </c>
      <c r="K13" s="220"/>
      <c r="L13" s="4"/>
    </row>
    <row r="14" spans="3:12" ht="43.2" x14ac:dyDescent="0.3">
      <c r="C14" s="232"/>
      <c r="D14" s="232"/>
      <c r="E14" s="224"/>
      <c r="F14" s="18">
        <v>0.4</v>
      </c>
      <c r="G14" s="10" t="s">
        <v>8</v>
      </c>
      <c r="H14" s="18">
        <v>0.5</v>
      </c>
      <c r="I14" s="10" t="s">
        <v>8</v>
      </c>
      <c r="J14" s="19">
        <v>0.4</v>
      </c>
      <c r="K14" s="10" t="s">
        <v>8</v>
      </c>
      <c r="L14" s="4"/>
    </row>
    <row r="15" spans="3:12" x14ac:dyDescent="0.3">
      <c r="C15" s="6" t="s">
        <v>3</v>
      </c>
      <c r="D15" s="14">
        <v>409.5</v>
      </c>
      <c r="E15" s="13">
        <v>0.09</v>
      </c>
      <c r="F15" s="16">
        <v>256.68</v>
      </c>
      <c r="G15" s="8">
        <v>7.0000000000000007E-2</v>
      </c>
      <c r="H15" s="16">
        <v>340.38</v>
      </c>
      <c r="I15" s="13">
        <v>7.0000000000000007E-2</v>
      </c>
      <c r="J15" s="17">
        <v>217.61999999999998</v>
      </c>
      <c r="K15" s="9">
        <v>7.0000000000000007E-2</v>
      </c>
    </row>
    <row r="17" spans="3:11" x14ac:dyDescent="0.3">
      <c r="C17" s="221" t="s">
        <v>10</v>
      </c>
      <c r="D17" s="221"/>
      <c r="E17" s="221"/>
      <c r="F17" s="221"/>
      <c r="G17" s="221"/>
      <c r="H17" s="221"/>
      <c r="I17" s="221"/>
      <c r="J17" s="221"/>
      <c r="K17" s="221"/>
    </row>
    <row r="18" spans="3:11" x14ac:dyDescent="0.3">
      <c r="C18" s="231" t="s">
        <v>6</v>
      </c>
      <c r="D18" s="231" t="s">
        <v>0</v>
      </c>
      <c r="E18" s="223" t="s">
        <v>8</v>
      </c>
      <c r="F18" s="228" t="s">
        <v>1</v>
      </c>
      <c r="G18" s="229"/>
      <c r="H18" s="229"/>
      <c r="I18" s="230"/>
      <c r="J18" s="219" t="s">
        <v>2</v>
      </c>
      <c r="K18" s="219"/>
    </row>
    <row r="19" spans="3:11" ht="43.2" x14ac:dyDescent="0.3">
      <c r="C19" s="232"/>
      <c r="D19" s="232"/>
      <c r="E19" s="224"/>
      <c r="F19" s="15">
        <v>0.4</v>
      </c>
      <c r="G19" s="10" t="s">
        <v>8</v>
      </c>
      <c r="H19" s="15">
        <v>0.5</v>
      </c>
      <c r="I19" s="10" t="s">
        <v>8</v>
      </c>
      <c r="J19" s="15">
        <v>0.4</v>
      </c>
      <c r="K19" s="10" t="s">
        <v>8</v>
      </c>
    </row>
    <row r="20" spans="3:11" x14ac:dyDescent="0.3">
      <c r="C20" s="6" t="s">
        <v>3</v>
      </c>
      <c r="D20" s="14">
        <v>450</v>
      </c>
      <c r="E20" s="9">
        <v>0</v>
      </c>
      <c r="F20" s="14">
        <v>276</v>
      </c>
      <c r="G20" s="9">
        <v>0</v>
      </c>
      <c r="H20" s="14">
        <v>366</v>
      </c>
      <c r="I20" s="9">
        <v>0</v>
      </c>
      <c r="J20" s="14">
        <v>234</v>
      </c>
      <c r="K20" s="9">
        <v>0</v>
      </c>
    </row>
    <row r="22" spans="3:11" x14ac:dyDescent="0.3">
      <c r="C22" s="222" t="s">
        <v>11</v>
      </c>
      <c r="D22" s="222"/>
      <c r="E22" s="222"/>
      <c r="F22" s="222"/>
      <c r="G22" s="222"/>
      <c r="H22" s="222"/>
      <c r="I22" s="222"/>
      <c r="J22" s="222"/>
      <c r="K22" s="222"/>
    </row>
    <row r="23" spans="3:11" x14ac:dyDescent="0.3">
      <c r="C23" s="231" t="s">
        <v>6</v>
      </c>
      <c r="D23" s="231" t="s">
        <v>0</v>
      </c>
      <c r="E23" s="223" t="s">
        <v>8</v>
      </c>
      <c r="F23" s="228" t="s">
        <v>1</v>
      </c>
      <c r="G23" s="229"/>
      <c r="H23" s="229"/>
      <c r="I23" s="230"/>
      <c r="J23" s="219" t="s">
        <v>2</v>
      </c>
      <c r="K23" s="219"/>
    </row>
    <row r="24" spans="3:11" ht="43.2" x14ac:dyDescent="0.3">
      <c r="C24" s="232"/>
      <c r="D24" s="232"/>
      <c r="E24" s="224"/>
      <c r="F24" s="15">
        <v>0.4</v>
      </c>
      <c r="G24" s="10" t="s">
        <v>8</v>
      </c>
      <c r="H24" s="15">
        <v>0.5</v>
      </c>
      <c r="I24" s="10" t="s">
        <v>8</v>
      </c>
      <c r="J24" s="15">
        <v>0.4</v>
      </c>
      <c r="K24" s="10" t="s">
        <v>8</v>
      </c>
    </row>
    <row r="25" spans="3:11" x14ac:dyDescent="0.3">
      <c r="C25" s="6" t="s">
        <v>3</v>
      </c>
      <c r="D25" s="14">
        <v>418.5</v>
      </c>
      <c r="E25" s="9">
        <v>7.0000000000000007E-2</v>
      </c>
      <c r="F25" s="14">
        <v>262.2</v>
      </c>
      <c r="G25" s="11">
        <v>0.05</v>
      </c>
      <c r="H25" s="14">
        <v>347.7</v>
      </c>
      <c r="I25" s="9">
        <v>0.05</v>
      </c>
      <c r="J25" s="14">
        <v>222.29999999999998</v>
      </c>
      <c r="K25" s="9">
        <v>0.05</v>
      </c>
    </row>
    <row r="27" spans="3:11" x14ac:dyDescent="0.3">
      <c r="C27" t="s">
        <v>12</v>
      </c>
    </row>
  </sheetData>
  <mergeCells count="25">
    <mergeCell ref="C18:C19"/>
    <mergeCell ref="D18:D19"/>
    <mergeCell ref="E13:E14"/>
    <mergeCell ref="C3:J3"/>
    <mergeCell ref="C6:C7"/>
    <mergeCell ref="D6:D7"/>
    <mergeCell ref="E6:E7"/>
    <mergeCell ref="F6:I6"/>
    <mergeCell ref="D13:D14"/>
    <mergeCell ref="J23:K23"/>
    <mergeCell ref="J18:K18"/>
    <mergeCell ref="J6:K6"/>
    <mergeCell ref="J13:K13"/>
    <mergeCell ref="C5:K5"/>
    <mergeCell ref="C12:K12"/>
    <mergeCell ref="C17:K17"/>
    <mergeCell ref="C22:K22"/>
    <mergeCell ref="E23:E24"/>
    <mergeCell ref="F13:I13"/>
    <mergeCell ref="F18:I18"/>
    <mergeCell ref="F23:I23"/>
    <mergeCell ref="C23:C24"/>
    <mergeCell ref="D23:D24"/>
    <mergeCell ref="E18:E19"/>
    <mergeCell ref="C13:C14"/>
  </mergeCells>
  <pageMargins left="0.7" right="0.7" top="0.75" bottom="0.75" header="0.3" footer="0.3"/>
  <pageSetup paperSize="9" scale="7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K16" activePane="bottomRight" state="frozen"/>
      <selection pane="topRight" activeCell="D1" sqref="D1"/>
      <selection pane="bottomLeft" activeCell="A7" sqref="A7"/>
      <selection pane="bottomRight" activeCell="Y31" sqref="Y31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ht="15" thickBot="1" x14ac:dyDescent="0.35">
      <c r="F2" s="107"/>
      <c r="G2" s="107"/>
      <c r="I2" s="107"/>
      <c r="J2" s="107"/>
      <c r="K2" s="107"/>
      <c r="L2" s="107"/>
    </row>
    <row r="3" spans="1:26" ht="15" thickBot="1" x14ac:dyDescent="0.35">
      <c r="A3" s="234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5" thickBot="1" x14ac:dyDescent="0.35">
      <c r="A4" s="251" t="s">
        <v>6</v>
      </c>
      <c r="B4" s="237" t="s">
        <v>50</v>
      </c>
      <c r="C4" s="273" t="s">
        <v>34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52" t="s">
        <v>35</v>
      </c>
      <c r="R4" s="253"/>
      <c r="S4" s="253"/>
      <c r="T4" s="253"/>
      <c r="U4" s="253"/>
      <c r="V4" s="253"/>
      <c r="W4" s="253"/>
      <c r="X4" s="253"/>
      <c r="Y4" s="253"/>
      <c r="Z4" s="256"/>
    </row>
    <row r="5" spans="1:26" ht="30.75" customHeight="1" thickBot="1" x14ac:dyDescent="0.35">
      <c r="A5" s="251"/>
      <c r="B5" s="251"/>
      <c r="C5" s="271" t="s">
        <v>51</v>
      </c>
      <c r="D5" s="272"/>
      <c r="E5" s="262" t="s">
        <v>30</v>
      </c>
      <c r="F5" s="263"/>
      <c r="G5" s="257">
        <v>0.4</v>
      </c>
      <c r="H5" s="258"/>
      <c r="I5" s="264" t="s">
        <v>27</v>
      </c>
      <c r="J5" s="265"/>
      <c r="K5" s="257">
        <v>0.43</v>
      </c>
      <c r="L5" s="258"/>
      <c r="M5" s="257">
        <v>0.45</v>
      </c>
      <c r="N5" s="258"/>
      <c r="O5" s="259">
        <v>0.5</v>
      </c>
      <c r="P5" s="260"/>
      <c r="Q5" s="257">
        <v>0.35</v>
      </c>
      <c r="R5" s="258"/>
      <c r="S5" s="257">
        <v>0.4</v>
      </c>
      <c r="T5" s="258"/>
      <c r="U5" s="257">
        <v>0.45</v>
      </c>
      <c r="V5" s="258"/>
      <c r="W5" s="261">
        <v>0.5</v>
      </c>
      <c r="X5" s="261"/>
      <c r="Y5" s="257">
        <v>0.55000000000000004</v>
      </c>
      <c r="Z5" s="258"/>
    </row>
    <row r="6" spans="1:26" ht="15" thickBot="1" x14ac:dyDescent="0.35">
      <c r="A6" s="238"/>
      <c r="B6" s="238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238</v>
      </c>
      <c r="F7" s="111">
        <f>E7/1.2</f>
        <v>198.33333333333334</v>
      </c>
      <c r="G7" s="103">
        <v>262</v>
      </c>
      <c r="H7" s="111">
        <f>G7/1.2</f>
        <v>218.33333333333334</v>
      </c>
      <c r="I7" s="103">
        <v>282</v>
      </c>
      <c r="J7" s="111">
        <f>I7/1.2</f>
        <v>235</v>
      </c>
      <c r="K7" s="103">
        <v>265</v>
      </c>
      <c r="L7" s="111">
        <f>K7/1.2</f>
        <v>220.83333333333334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195</v>
      </c>
      <c r="R7" s="111">
        <f>Q7/1.2</f>
        <v>162.5</v>
      </c>
      <c r="S7" s="112">
        <v>224</v>
      </c>
      <c r="T7" s="111">
        <f>S7/1.2</f>
        <v>186.66666666666669</v>
      </c>
      <c r="U7" s="103">
        <v>234</v>
      </c>
      <c r="V7" s="111">
        <f>U7/1.2</f>
        <v>195</v>
      </c>
      <c r="W7" s="112">
        <v>270</v>
      </c>
      <c r="X7" s="111">
        <f>W7/1.2</f>
        <v>225</v>
      </c>
      <c r="Y7" s="112">
        <v>279</v>
      </c>
      <c r="Z7" s="111">
        <f>Y7/1.2</f>
        <v>232.5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238</v>
      </c>
      <c r="F8" s="111">
        <f>E8/1.15</f>
        <v>206.95652173913044</v>
      </c>
      <c r="G8" s="103">
        <v>262</v>
      </c>
      <c r="H8" s="111">
        <f>G8/1.15</f>
        <v>227.82608695652175</v>
      </c>
      <c r="I8" s="103">
        <v>282</v>
      </c>
      <c r="J8" s="111">
        <f>I8/1.15</f>
        <v>245.21739130434784</v>
      </c>
      <c r="K8" s="103">
        <v>265</v>
      </c>
      <c r="L8" s="111">
        <f>K8/1.15</f>
        <v>230.43478260869566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195</v>
      </c>
      <c r="R8" s="111">
        <f>Q8/1.15</f>
        <v>169.56521739130437</v>
      </c>
      <c r="S8" s="112">
        <v>224</v>
      </c>
      <c r="T8" s="111">
        <f>S8/1.15</f>
        <v>194.78260869565219</v>
      </c>
      <c r="U8" s="103">
        <v>234</v>
      </c>
      <c r="V8" s="111">
        <f>U8/1.15</f>
        <v>203.47826086956525</v>
      </c>
      <c r="W8" s="113">
        <v>270</v>
      </c>
      <c r="X8" s="111">
        <f>W8/1.15</f>
        <v>234.78260869565219</v>
      </c>
      <c r="Y8" s="113">
        <v>279</v>
      </c>
      <c r="Z8" s="111">
        <f>Y8/1.15</f>
        <v>242.60869565217394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245</v>
      </c>
      <c r="F9" s="115">
        <f>E9/1.25</f>
        <v>196</v>
      </c>
      <c r="G9" s="106">
        <v>262</v>
      </c>
      <c r="H9" s="115">
        <f>G9/1.25</f>
        <v>209.6</v>
      </c>
      <c r="I9" s="106">
        <v>282</v>
      </c>
      <c r="J9" s="115">
        <f>I9/1.25</f>
        <v>225.6</v>
      </c>
      <c r="K9" s="106">
        <v>265</v>
      </c>
      <c r="L9" s="115">
        <f>K9/1.25</f>
        <v>212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195</v>
      </c>
      <c r="R9" s="115">
        <f>Q9/1.25</f>
        <v>156</v>
      </c>
      <c r="S9" s="106">
        <v>224</v>
      </c>
      <c r="T9" s="115">
        <f>S9/1.25</f>
        <v>179.2</v>
      </c>
      <c r="U9" s="106">
        <v>234</v>
      </c>
      <c r="V9" s="115">
        <f>U9/1.25</f>
        <v>187.2</v>
      </c>
      <c r="W9" s="117">
        <v>270</v>
      </c>
      <c r="X9" s="115">
        <f>W9/1.25</f>
        <v>216</v>
      </c>
      <c r="Y9" s="117">
        <v>279</v>
      </c>
      <c r="Z9" s="115">
        <f>Y9/1.25</f>
        <v>223.2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" thickBot="1" x14ac:dyDescent="0.35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234" t="s">
        <v>17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ht="18" customHeight="1" thickBot="1" x14ac:dyDescent="0.35">
      <c r="A13" s="251" t="s">
        <v>6</v>
      </c>
      <c r="B13" s="237" t="s">
        <v>50</v>
      </c>
      <c r="C13" s="268" t="s">
        <v>34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52" t="s">
        <v>35</v>
      </c>
      <c r="R13" s="253"/>
      <c r="S13" s="253"/>
      <c r="T13" s="253"/>
      <c r="U13" s="253"/>
      <c r="V13" s="253"/>
      <c r="W13" s="253"/>
      <c r="X13" s="253"/>
      <c r="Y13" s="253"/>
      <c r="Z13" s="256"/>
    </row>
    <row r="14" spans="1:26" ht="30.75" customHeight="1" thickBot="1" x14ac:dyDescent="0.35">
      <c r="A14" s="251"/>
      <c r="B14" s="251"/>
      <c r="C14" s="271" t="s">
        <v>51</v>
      </c>
      <c r="D14" s="272"/>
      <c r="E14" s="262" t="s">
        <v>30</v>
      </c>
      <c r="F14" s="263"/>
      <c r="G14" s="257">
        <v>0.4</v>
      </c>
      <c r="H14" s="258"/>
      <c r="I14" s="264" t="s">
        <v>27</v>
      </c>
      <c r="J14" s="265"/>
      <c r="K14" s="257">
        <v>0.43</v>
      </c>
      <c r="L14" s="258"/>
      <c r="M14" s="257">
        <v>0.45</v>
      </c>
      <c r="N14" s="258"/>
      <c r="O14" s="259">
        <v>0.5</v>
      </c>
      <c r="P14" s="260"/>
      <c r="Q14" s="257">
        <v>0.35</v>
      </c>
      <c r="R14" s="258"/>
      <c r="S14" s="257">
        <v>0.4</v>
      </c>
      <c r="T14" s="258"/>
      <c r="U14" s="257">
        <v>0.45</v>
      </c>
      <c r="V14" s="258"/>
      <c r="W14" s="261">
        <v>0.5</v>
      </c>
      <c r="X14" s="261"/>
      <c r="Y14" s="257">
        <v>0.55000000000000004</v>
      </c>
      <c r="Z14" s="258"/>
    </row>
    <row r="15" spans="1:26" ht="15" thickBot="1" x14ac:dyDescent="0.35">
      <c r="A15" s="238"/>
      <c r="B15" s="238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245</v>
      </c>
      <c r="F16" s="126">
        <f>E16/1.2</f>
        <v>204.16666666666669</v>
      </c>
      <c r="G16" s="127">
        <v>270</v>
      </c>
      <c r="H16" s="126">
        <f>G16/1.2</f>
        <v>225</v>
      </c>
      <c r="I16" s="127">
        <v>292</v>
      </c>
      <c r="J16" s="126">
        <f>I16/1.2</f>
        <v>243.33333333333334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205</v>
      </c>
      <c r="R16" s="126">
        <f>Q16/1.2</f>
        <v>170.83333333333334</v>
      </c>
      <c r="S16" s="103">
        <v>236</v>
      </c>
      <c r="T16" s="126">
        <f>S16/1.2</f>
        <v>196.66666666666669</v>
      </c>
      <c r="U16" s="103">
        <v>244</v>
      </c>
      <c r="V16" s="126">
        <f>U16/1.2</f>
        <v>203.33333333333334</v>
      </c>
      <c r="W16" s="128">
        <v>286</v>
      </c>
      <c r="X16" s="126">
        <f>W16/1.2</f>
        <v>238.33333333333334</v>
      </c>
      <c r="Y16" s="128">
        <v>294</v>
      </c>
      <c r="Z16" s="126">
        <f>Y16/1.2</f>
        <v>245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245</v>
      </c>
      <c r="F17" s="126">
        <f>E17/1.15</f>
        <v>213.04347826086959</v>
      </c>
      <c r="G17" s="127">
        <v>270</v>
      </c>
      <c r="H17" s="126">
        <f>G17/1.15</f>
        <v>234.78260869565219</v>
      </c>
      <c r="I17" s="127">
        <v>292</v>
      </c>
      <c r="J17" s="126">
        <f>I17/1.15</f>
        <v>253.9130434782609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205</v>
      </c>
      <c r="R17" s="126">
        <f>Q17/1.15</f>
        <v>178.2608695652174</v>
      </c>
      <c r="S17" s="103">
        <v>236</v>
      </c>
      <c r="T17" s="126">
        <f>S17/1.15</f>
        <v>205.21739130434784</v>
      </c>
      <c r="U17" s="103">
        <v>244</v>
      </c>
      <c r="V17" s="126">
        <f>U17/1.15</f>
        <v>212.17391304347828</v>
      </c>
      <c r="W17" s="128">
        <v>286</v>
      </c>
      <c r="X17" s="126">
        <f>W17/1.15</f>
        <v>248.69565217391306</v>
      </c>
      <c r="Y17" s="128">
        <v>294</v>
      </c>
      <c r="Z17" s="126">
        <f>Y17/1.15</f>
        <v>255.6521739130435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259</v>
      </c>
      <c r="F18" s="129">
        <f>E18/1.25</f>
        <v>207.2</v>
      </c>
      <c r="G18" s="103">
        <v>275</v>
      </c>
      <c r="H18" s="129">
        <f>G18/1.25</f>
        <v>220</v>
      </c>
      <c r="I18" s="130">
        <v>292</v>
      </c>
      <c r="J18" s="129">
        <f>I18/1.25</f>
        <v>233.6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205</v>
      </c>
      <c r="R18" s="129">
        <f>Q18/1.25</f>
        <v>164</v>
      </c>
      <c r="S18" s="130">
        <v>236</v>
      </c>
      <c r="T18" s="129">
        <f>S18/1.25</f>
        <v>188.8</v>
      </c>
      <c r="U18" s="130">
        <v>244</v>
      </c>
      <c r="V18" s="129">
        <f>U18/1.25</f>
        <v>195.2</v>
      </c>
      <c r="W18" s="131">
        <v>286</v>
      </c>
      <c r="X18" s="129">
        <f>W18/1.25</f>
        <v>228.8</v>
      </c>
      <c r="Y18" s="131">
        <v>294</v>
      </c>
      <c r="Z18" s="129">
        <f>Y18/1.25</f>
        <v>235.2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" thickBot="1" x14ac:dyDescent="0.35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234" t="s">
        <v>10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ht="15" thickBot="1" x14ac:dyDescent="0.35">
      <c r="A22" s="251" t="s">
        <v>6</v>
      </c>
      <c r="B22" s="237" t="s">
        <v>50</v>
      </c>
      <c r="C22" s="268" t="s">
        <v>34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52" t="s">
        <v>35</v>
      </c>
      <c r="R22" s="253"/>
      <c r="S22" s="253"/>
      <c r="T22" s="253"/>
      <c r="U22" s="253"/>
      <c r="V22" s="253"/>
      <c r="W22" s="253"/>
      <c r="X22" s="253"/>
      <c r="Y22" s="253"/>
      <c r="Z22" s="256"/>
    </row>
    <row r="23" spans="1:26" ht="33" customHeight="1" thickBot="1" x14ac:dyDescent="0.35">
      <c r="A23" s="251"/>
      <c r="B23" s="251"/>
      <c r="C23" s="271" t="s">
        <v>51</v>
      </c>
      <c r="D23" s="272"/>
      <c r="E23" s="262" t="s">
        <v>30</v>
      </c>
      <c r="F23" s="263"/>
      <c r="G23" s="257">
        <v>0.4</v>
      </c>
      <c r="H23" s="258"/>
      <c r="I23" s="264" t="s">
        <v>27</v>
      </c>
      <c r="J23" s="265"/>
      <c r="K23" s="257">
        <v>0.43</v>
      </c>
      <c r="L23" s="258"/>
      <c r="M23" s="257">
        <v>0.45</v>
      </c>
      <c r="N23" s="258"/>
      <c r="O23" s="259">
        <v>0.5</v>
      </c>
      <c r="P23" s="260"/>
      <c r="Q23" s="257">
        <v>0.35</v>
      </c>
      <c r="R23" s="258"/>
      <c r="S23" s="257">
        <v>0.4</v>
      </c>
      <c r="T23" s="258"/>
      <c r="U23" s="257">
        <v>0.45</v>
      </c>
      <c r="V23" s="258"/>
      <c r="W23" s="261">
        <v>0.5</v>
      </c>
      <c r="X23" s="261"/>
      <c r="Y23" s="257">
        <v>0.55000000000000004</v>
      </c>
      <c r="Z23" s="258"/>
    </row>
    <row r="24" spans="1:26" ht="15" thickBot="1" x14ac:dyDescent="0.35">
      <c r="A24" s="238"/>
      <c r="B24" s="238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275</v>
      </c>
      <c r="F25" s="134">
        <f>E25/1.2</f>
        <v>229.16666666666669</v>
      </c>
      <c r="G25" s="103">
        <v>289</v>
      </c>
      <c r="H25" s="134">
        <f>G25/1.2</f>
        <v>240.83333333333334</v>
      </c>
      <c r="I25" s="135">
        <v>303</v>
      </c>
      <c r="J25" s="134">
        <f>I25/1.2</f>
        <v>252.5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215</v>
      </c>
      <c r="R25" s="134">
        <f>Q25/1.2</f>
        <v>179.16666666666669</v>
      </c>
      <c r="S25" s="135">
        <v>250</v>
      </c>
      <c r="T25" s="134">
        <f>S25/1.2</f>
        <v>208.33333333333334</v>
      </c>
      <c r="U25" s="135">
        <v>275</v>
      </c>
      <c r="V25" s="134">
        <f>U25/1.2</f>
        <v>229.16666666666669</v>
      </c>
      <c r="W25" s="135">
        <v>299</v>
      </c>
      <c r="X25" s="134">
        <f>W25/1.2</f>
        <v>249.16666666666669</v>
      </c>
      <c r="Y25" s="135">
        <v>307</v>
      </c>
      <c r="Z25" s="134">
        <f>Y25/1.2</f>
        <v>255.83333333333334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275</v>
      </c>
      <c r="F26" s="134">
        <f>E26/1.15</f>
        <v>239.13043478260872</v>
      </c>
      <c r="G26" s="103">
        <v>289</v>
      </c>
      <c r="H26" s="134">
        <f>G26/1.15</f>
        <v>251.30434782608697</v>
      </c>
      <c r="I26" s="112">
        <v>303</v>
      </c>
      <c r="J26" s="134">
        <f>I26/1.15</f>
        <v>263.47826086956525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215</v>
      </c>
      <c r="R26" s="134">
        <f>Q26/1.15</f>
        <v>186.95652173913044</v>
      </c>
      <c r="S26" s="112">
        <v>250</v>
      </c>
      <c r="T26" s="134">
        <f>S26/1.15</f>
        <v>217.39130434782609</v>
      </c>
      <c r="U26" s="112">
        <v>275</v>
      </c>
      <c r="V26" s="134">
        <f>U26/1.15</f>
        <v>239.13043478260872</v>
      </c>
      <c r="W26" s="112">
        <v>299</v>
      </c>
      <c r="X26" s="134">
        <f>W26/1.15</f>
        <v>260</v>
      </c>
      <c r="Y26" s="112">
        <v>307</v>
      </c>
      <c r="Z26" s="134">
        <f>Y26/1.15</f>
        <v>266.95652173913044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275</v>
      </c>
      <c r="F27" s="139">
        <f>E27/1.25</f>
        <v>220</v>
      </c>
      <c r="G27" s="106">
        <v>289</v>
      </c>
      <c r="H27" s="139">
        <f>G27/1.25</f>
        <v>231.2</v>
      </c>
      <c r="I27" s="106">
        <v>303</v>
      </c>
      <c r="J27" s="139">
        <f>I27/1.25</f>
        <v>242.4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215</v>
      </c>
      <c r="R27" s="139">
        <f>Q27/1.25</f>
        <v>172</v>
      </c>
      <c r="S27" s="106">
        <v>250</v>
      </c>
      <c r="T27" s="139">
        <f>S27/1.25</f>
        <v>200</v>
      </c>
      <c r="U27" s="106">
        <v>275</v>
      </c>
      <c r="V27" s="139">
        <f>U27/1.25</f>
        <v>220</v>
      </c>
      <c r="W27" s="117">
        <v>299</v>
      </c>
      <c r="X27" s="139">
        <f>W27/1.25</f>
        <v>239.2</v>
      </c>
      <c r="Y27" s="117">
        <v>307</v>
      </c>
      <c r="Z27" s="139">
        <f>Y27/1.25</f>
        <v>245.6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Y23:Z23"/>
    <mergeCell ref="G23:H23"/>
    <mergeCell ref="I23:J23"/>
    <mergeCell ref="K23:L23"/>
    <mergeCell ref="M23:N23"/>
    <mergeCell ref="O23:P23"/>
    <mergeCell ref="S5:T5"/>
    <mergeCell ref="U5:V5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S14:T14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A1:Z1"/>
    <mergeCell ref="A3:Z3"/>
    <mergeCell ref="A4:A6"/>
    <mergeCell ref="B4:B6"/>
    <mergeCell ref="C4:P4"/>
    <mergeCell ref="Q4:Z4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J7" activePane="bottomRight" state="frozen"/>
      <selection pane="topRight" activeCell="D1" sqref="D1"/>
      <selection pane="bottomLeft" activeCell="A7" sqref="A7"/>
      <selection pane="bottomRight" activeCell="W7" sqref="W7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ht="15" thickBot="1" x14ac:dyDescent="0.35">
      <c r="F2" s="107"/>
      <c r="G2" s="107"/>
      <c r="I2" s="107"/>
      <c r="J2" s="107"/>
      <c r="K2" s="107"/>
      <c r="L2" s="107"/>
    </row>
    <row r="3" spans="1:26" ht="15" thickBot="1" x14ac:dyDescent="0.35">
      <c r="A3" s="234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5" thickBot="1" x14ac:dyDescent="0.35">
      <c r="A4" s="251" t="s">
        <v>6</v>
      </c>
      <c r="B4" s="237" t="s">
        <v>50</v>
      </c>
      <c r="C4" s="273" t="s">
        <v>34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52" t="s">
        <v>35</v>
      </c>
      <c r="R4" s="253"/>
      <c r="S4" s="253"/>
      <c r="T4" s="253"/>
      <c r="U4" s="253"/>
      <c r="V4" s="253"/>
      <c r="W4" s="253"/>
      <c r="X4" s="253"/>
      <c r="Y4" s="253"/>
      <c r="Z4" s="256"/>
    </row>
    <row r="5" spans="1:26" ht="30.75" customHeight="1" thickBot="1" x14ac:dyDescent="0.35">
      <c r="A5" s="251"/>
      <c r="B5" s="251"/>
      <c r="C5" s="271" t="s">
        <v>51</v>
      </c>
      <c r="D5" s="272"/>
      <c r="E5" s="262" t="s">
        <v>30</v>
      </c>
      <c r="F5" s="263"/>
      <c r="G5" s="257">
        <v>0.4</v>
      </c>
      <c r="H5" s="258"/>
      <c r="I5" s="264" t="s">
        <v>27</v>
      </c>
      <c r="J5" s="265"/>
      <c r="K5" s="257">
        <v>0.43</v>
      </c>
      <c r="L5" s="258"/>
      <c r="M5" s="257">
        <v>0.45</v>
      </c>
      <c r="N5" s="258"/>
      <c r="O5" s="259">
        <v>0.5</v>
      </c>
      <c r="P5" s="260"/>
      <c r="Q5" s="257">
        <v>0.35</v>
      </c>
      <c r="R5" s="258"/>
      <c r="S5" s="257">
        <v>0.4</v>
      </c>
      <c r="T5" s="258"/>
      <c r="U5" s="257">
        <v>0.45</v>
      </c>
      <c r="V5" s="258"/>
      <c r="W5" s="261">
        <v>0.5</v>
      </c>
      <c r="X5" s="261"/>
      <c r="Y5" s="257">
        <v>0.55000000000000004</v>
      </c>
      <c r="Z5" s="258"/>
    </row>
    <row r="6" spans="1:26" ht="15" thickBot="1" x14ac:dyDescent="0.35">
      <c r="A6" s="238"/>
      <c r="B6" s="238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245</v>
      </c>
      <c r="F7" s="111">
        <f>E7/1.2</f>
        <v>204.16666666666669</v>
      </c>
      <c r="G7" s="103">
        <v>262</v>
      </c>
      <c r="H7" s="111">
        <f>G7/1.2</f>
        <v>218.33333333333334</v>
      </c>
      <c r="I7" s="103">
        <v>282</v>
      </c>
      <c r="J7" s="111">
        <f>I7/1.2</f>
        <v>235</v>
      </c>
      <c r="K7" s="103">
        <v>265</v>
      </c>
      <c r="L7" s="111">
        <f>K7/1.2</f>
        <v>220.83333333333334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195</v>
      </c>
      <c r="R7" s="111">
        <f>Q7/1.2</f>
        <v>162.5</v>
      </c>
      <c r="S7" s="112">
        <v>208</v>
      </c>
      <c r="T7" s="111">
        <f>S7/1.2</f>
        <v>173.33333333333334</v>
      </c>
      <c r="U7" s="103">
        <v>225</v>
      </c>
      <c r="V7" s="111">
        <f>U7/1.2</f>
        <v>187.5</v>
      </c>
      <c r="W7" s="112">
        <v>253</v>
      </c>
      <c r="X7" s="111">
        <f>W7/1.2</f>
        <v>210.83333333333334</v>
      </c>
      <c r="Y7" s="112">
        <v>273</v>
      </c>
      <c r="Z7" s="111">
        <f>Y7/1.2</f>
        <v>227.5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245</v>
      </c>
      <c r="F8" s="111">
        <f>E8/1.15</f>
        <v>213.04347826086959</v>
      </c>
      <c r="G8" s="103">
        <v>262</v>
      </c>
      <c r="H8" s="111">
        <f>G8/1.15</f>
        <v>227.82608695652175</v>
      </c>
      <c r="I8" s="103">
        <v>282</v>
      </c>
      <c r="J8" s="111">
        <f>I8/1.15</f>
        <v>245.21739130434784</v>
      </c>
      <c r="K8" s="103">
        <v>265</v>
      </c>
      <c r="L8" s="111">
        <f>K8/1.15</f>
        <v>230.43478260869566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195</v>
      </c>
      <c r="R8" s="111">
        <f>Q8/1.15</f>
        <v>169.56521739130437</v>
      </c>
      <c r="S8" s="112">
        <v>208</v>
      </c>
      <c r="T8" s="111">
        <f>S8/1.15</f>
        <v>180.86956521739131</v>
      </c>
      <c r="U8" s="103">
        <v>225</v>
      </c>
      <c r="V8" s="111">
        <f>U8/1.15</f>
        <v>195.6521739130435</v>
      </c>
      <c r="W8" s="113">
        <v>253</v>
      </c>
      <c r="X8" s="111">
        <f>W8/1.15</f>
        <v>220.00000000000003</v>
      </c>
      <c r="Y8" s="113">
        <v>273</v>
      </c>
      <c r="Z8" s="111">
        <f>Y8/1.15</f>
        <v>237.39130434782609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245</v>
      </c>
      <c r="F9" s="115">
        <f>E9/1.25</f>
        <v>196</v>
      </c>
      <c r="G9" s="106">
        <v>262</v>
      </c>
      <c r="H9" s="115">
        <f>G9/1.25</f>
        <v>209.6</v>
      </c>
      <c r="I9" s="106">
        <v>282</v>
      </c>
      <c r="J9" s="115">
        <f>I9/1.25</f>
        <v>225.6</v>
      </c>
      <c r="K9" s="106">
        <v>265</v>
      </c>
      <c r="L9" s="115">
        <f>K9/1.25</f>
        <v>212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195</v>
      </c>
      <c r="R9" s="115">
        <f>Q9/1.25</f>
        <v>156</v>
      </c>
      <c r="S9" s="106">
        <v>208</v>
      </c>
      <c r="T9" s="115">
        <f>S9/1.25</f>
        <v>166.4</v>
      </c>
      <c r="U9" s="106">
        <v>225</v>
      </c>
      <c r="V9" s="115">
        <f>U9/1.25</f>
        <v>180</v>
      </c>
      <c r="W9" s="117">
        <v>253</v>
      </c>
      <c r="X9" s="115">
        <f>W9/1.25</f>
        <v>202.4</v>
      </c>
      <c r="Y9" s="117">
        <v>273</v>
      </c>
      <c r="Z9" s="115">
        <f>Y9/1.25</f>
        <v>218.4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" thickBot="1" x14ac:dyDescent="0.35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234" t="s">
        <v>17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ht="18" customHeight="1" thickBot="1" x14ac:dyDescent="0.35">
      <c r="A13" s="251" t="s">
        <v>6</v>
      </c>
      <c r="B13" s="237" t="s">
        <v>50</v>
      </c>
      <c r="C13" s="268" t="s">
        <v>34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52" t="s">
        <v>35</v>
      </c>
      <c r="R13" s="253"/>
      <c r="S13" s="253"/>
      <c r="T13" s="253"/>
      <c r="U13" s="253"/>
      <c r="V13" s="253"/>
      <c r="W13" s="253"/>
      <c r="X13" s="253"/>
      <c r="Y13" s="253"/>
      <c r="Z13" s="256"/>
    </row>
    <row r="14" spans="1:26" ht="30.75" customHeight="1" thickBot="1" x14ac:dyDescent="0.35">
      <c r="A14" s="251"/>
      <c r="B14" s="251"/>
      <c r="C14" s="271" t="s">
        <v>51</v>
      </c>
      <c r="D14" s="272"/>
      <c r="E14" s="262" t="s">
        <v>30</v>
      </c>
      <c r="F14" s="263"/>
      <c r="G14" s="257">
        <v>0.4</v>
      </c>
      <c r="H14" s="258"/>
      <c r="I14" s="264" t="s">
        <v>27</v>
      </c>
      <c r="J14" s="265"/>
      <c r="K14" s="257">
        <v>0.43</v>
      </c>
      <c r="L14" s="258"/>
      <c r="M14" s="257">
        <v>0.45</v>
      </c>
      <c r="N14" s="258"/>
      <c r="O14" s="259">
        <v>0.5</v>
      </c>
      <c r="P14" s="260"/>
      <c r="Q14" s="257">
        <v>0.35</v>
      </c>
      <c r="R14" s="258"/>
      <c r="S14" s="257">
        <v>0.4</v>
      </c>
      <c r="T14" s="258"/>
      <c r="U14" s="257">
        <v>0.45</v>
      </c>
      <c r="V14" s="258"/>
      <c r="W14" s="261">
        <v>0.5</v>
      </c>
      <c r="X14" s="261"/>
      <c r="Y14" s="257">
        <v>0.55000000000000004</v>
      </c>
      <c r="Z14" s="258"/>
    </row>
    <row r="15" spans="1:26" ht="15" thickBot="1" x14ac:dyDescent="0.35">
      <c r="A15" s="238"/>
      <c r="B15" s="238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259</v>
      </c>
      <c r="F16" s="126">
        <f>E16/1.2</f>
        <v>215.83333333333334</v>
      </c>
      <c r="G16" s="127">
        <v>275</v>
      </c>
      <c r="H16" s="126">
        <f>G16/1.2</f>
        <v>229.16666666666669</v>
      </c>
      <c r="I16" s="127">
        <v>292</v>
      </c>
      <c r="J16" s="126">
        <f>I16/1.2</f>
        <v>243.33333333333334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205</v>
      </c>
      <c r="R16" s="126">
        <f>Q16/1.2</f>
        <v>170.83333333333334</v>
      </c>
      <c r="S16" s="103">
        <v>219</v>
      </c>
      <c r="T16" s="126">
        <f>S16/1.2</f>
        <v>182.5</v>
      </c>
      <c r="U16" s="103">
        <v>237</v>
      </c>
      <c r="V16" s="126">
        <f>U16/1.2</f>
        <v>197.5</v>
      </c>
      <c r="W16" s="128">
        <v>267</v>
      </c>
      <c r="X16" s="126">
        <f>W16/1.2</f>
        <v>222.5</v>
      </c>
      <c r="Y16" s="128">
        <v>288</v>
      </c>
      <c r="Z16" s="126">
        <f>Y16/1.2</f>
        <v>240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259</v>
      </c>
      <c r="F17" s="126">
        <f>E17/1.15</f>
        <v>225.21739130434784</v>
      </c>
      <c r="G17" s="127">
        <v>275</v>
      </c>
      <c r="H17" s="126">
        <f>G17/1.15</f>
        <v>239.13043478260872</v>
      </c>
      <c r="I17" s="127">
        <v>292</v>
      </c>
      <c r="J17" s="126">
        <f>I17/1.15</f>
        <v>253.9130434782609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205</v>
      </c>
      <c r="R17" s="126">
        <f>Q17/1.15</f>
        <v>178.2608695652174</v>
      </c>
      <c r="S17" s="103">
        <v>219</v>
      </c>
      <c r="T17" s="126">
        <f>S17/1.15</f>
        <v>190.43478260869566</v>
      </c>
      <c r="U17" s="103">
        <v>237</v>
      </c>
      <c r="V17" s="126">
        <f>U17/1.15</f>
        <v>206.08695652173915</v>
      </c>
      <c r="W17" s="128">
        <v>267</v>
      </c>
      <c r="X17" s="126">
        <f>W17/1.15</f>
        <v>232.17391304347828</v>
      </c>
      <c r="Y17" s="128">
        <v>288</v>
      </c>
      <c r="Z17" s="126">
        <f>Y17/1.15</f>
        <v>250.43478260869568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259</v>
      </c>
      <c r="F18" s="129">
        <f>E18/1.25</f>
        <v>207.2</v>
      </c>
      <c r="G18" s="103">
        <v>275</v>
      </c>
      <c r="H18" s="129">
        <f>G18/1.25</f>
        <v>220</v>
      </c>
      <c r="I18" s="130">
        <v>292</v>
      </c>
      <c r="J18" s="129">
        <f>I18/1.25</f>
        <v>233.6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205</v>
      </c>
      <c r="R18" s="129">
        <f>Q18/1.25</f>
        <v>164</v>
      </c>
      <c r="S18" s="130">
        <v>219</v>
      </c>
      <c r="T18" s="129">
        <f>S18/1.25</f>
        <v>175.2</v>
      </c>
      <c r="U18" s="130">
        <v>237</v>
      </c>
      <c r="V18" s="129">
        <f>U18/1.25</f>
        <v>189.6</v>
      </c>
      <c r="W18" s="131">
        <v>267</v>
      </c>
      <c r="X18" s="129">
        <f>W18/1.25</f>
        <v>213.6</v>
      </c>
      <c r="Y18" s="131">
        <v>288</v>
      </c>
      <c r="Z18" s="129">
        <f>Y18/1.25</f>
        <v>230.4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" thickBot="1" x14ac:dyDescent="0.35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234" t="s">
        <v>10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ht="15" thickBot="1" x14ac:dyDescent="0.35">
      <c r="A22" s="251" t="s">
        <v>6</v>
      </c>
      <c r="B22" s="237" t="s">
        <v>50</v>
      </c>
      <c r="C22" s="268" t="s">
        <v>34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52" t="s">
        <v>35</v>
      </c>
      <c r="R22" s="253"/>
      <c r="S22" s="253"/>
      <c r="T22" s="253"/>
      <c r="U22" s="253"/>
      <c r="V22" s="253"/>
      <c r="W22" s="253"/>
      <c r="X22" s="253"/>
      <c r="Y22" s="253"/>
      <c r="Z22" s="256"/>
    </row>
    <row r="23" spans="1:26" ht="33" customHeight="1" thickBot="1" x14ac:dyDescent="0.35">
      <c r="A23" s="251"/>
      <c r="B23" s="251"/>
      <c r="C23" s="271" t="s">
        <v>51</v>
      </c>
      <c r="D23" s="272"/>
      <c r="E23" s="262" t="s">
        <v>30</v>
      </c>
      <c r="F23" s="263"/>
      <c r="G23" s="257">
        <v>0.4</v>
      </c>
      <c r="H23" s="258"/>
      <c r="I23" s="264" t="s">
        <v>27</v>
      </c>
      <c r="J23" s="265"/>
      <c r="K23" s="257">
        <v>0.43</v>
      </c>
      <c r="L23" s="258"/>
      <c r="M23" s="257">
        <v>0.45</v>
      </c>
      <c r="N23" s="258"/>
      <c r="O23" s="259">
        <v>0.5</v>
      </c>
      <c r="P23" s="260"/>
      <c r="Q23" s="257">
        <v>0.35</v>
      </c>
      <c r="R23" s="258"/>
      <c r="S23" s="257">
        <v>0.4</v>
      </c>
      <c r="T23" s="258"/>
      <c r="U23" s="257">
        <v>0.45</v>
      </c>
      <c r="V23" s="258"/>
      <c r="W23" s="261">
        <v>0.5</v>
      </c>
      <c r="X23" s="261"/>
      <c r="Y23" s="257">
        <v>0.55000000000000004</v>
      </c>
      <c r="Z23" s="258"/>
    </row>
    <row r="24" spans="1:26" ht="15" thickBot="1" x14ac:dyDescent="0.35">
      <c r="A24" s="238"/>
      <c r="B24" s="238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275</v>
      </c>
      <c r="F25" s="134">
        <f>E25/1.2</f>
        <v>229.16666666666669</v>
      </c>
      <c r="G25" s="103">
        <v>289</v>
      </c>
      <c r="H25" s="134">
        <f>G25/1.2</f>
        <v>240.83333333333334</v>
      </c>
      <c r="I25" s="135">
        <v>303</v>
      </c>
      <c r="J25" s="134">
        <f>I25/1.2</f>
        <v>252.5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215</v>
      </c>
      <c r="R25" s="134">
        <f>Q25/1.2</f>
        <v>179.16666666666669</v>
      </c>
      <c r="S25" s="135">
        <v>230</v>
      </c>
      <c r="T25" s="134">
        <f>S25/1.2</f>
        <v>191.66666666666669</v>
      </c>
      <c r="U25" s="135">
        <v>252</v>
      </c>
      <c r="V25" s="134">
        <f>U25/1.2</f>
        <v>210</v>
      </c>
      <c r="W25" s="135">
        <v>283</v>
      </c>
      <c r="X25" s="134">
        <f>W25/1.2</f>
        <v>235.83333333333334</v>
      </c>
      <c r="Y25" s="135">
        <v>299</v>
      </c>
      <c r="Z25" s="134">
        <f>Y25/1.2</f>
        <v>249.16666666666669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275</v>
      </c>
      <c r="F26" s="134">
        <f>E26/1.15</f>
        <v>239.13043478260872</v>
      </c>
      <c r="G26" s="103">
        <v>289</v>
      </c>
      <c r="H26" s="134">
        <f>G26/1.15</f>
        <v>251.30434782608697</v>
      </c>
      <c r="I26" s="112">
        <v>303</v>
      </c>
      <c r="J26" s="134">
        <f>I26/1.15</f>
        <v>263.47826086956525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215</v>
      </c>
      <c r="R26" s="134">
        <f>Q26/1.15</f>
        <v>186.95652173913044</v>
      </c>
      <c r="S26" s="112">
        <v>230</v>
      </c>
      <c r="T26" s="134">
        <f>S26/1.15</f>
        <v>200.00000000000003</v>
      </c>
      <c r="U26" s="112">
        <v>252</v>
      </c>
      <c r="V26" s="134">
        <f>U26/1.15</f>
        <v>219.13043478260872</v>
      </c>
      <c r="W26" s="112">
        <v>283</v>
      </c>
      <c r="X26" s="134">
        <f>W26/1.15</f>
        <v>246.08695652173915</v>
      </c>
      <c r="Y26" s="112">
        <v>299</v>
      </c>
      <c r="Z26" s="134">
        <f>Y26/1.15</f>
        <v>260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275</v>
      </c>
      <c r="F27" s="139">
        <f>E27/1.25</f>
        <v>220</v>
      </c>
      <c r="G27" s="106">
        <v>289</v>
      </c>
      <c r="H27" s="139">
        <f>G27/1.25</f>
        <v>231.2</v>
      </c>
      <c r="I27" s="106">
        <v>303</v>
      </c>
      <c r="J27" s="139">
        <f>I27/1.25</f>
        <v>242.4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215</v>
      </c>
      <c r="R27" s="139">
        <f>Q27/1.25</f>
        <v>172</v>
      </c>
      <c r="S27" s="106">
        <v>230</v>
      </c>
      <c r="T27" s="139">
        <f>S27/1.25</f>
        <v>184</v>
      </c>
      <c r="U27" s="106">
        <v>252</v>
      </c>
      <c r="V27" s="139">
        <f>U27/1.25</f>
        <v>201.6</v>
      </c>
      <c r="W27" s="117">
        <v>283</v>
      </c>
      <c r="X27" s="139">
        <f>W27/1.25</f>
        <v>226.4</v>
      </c>
      <c r="Y27" s="117">
        <v>299</v>
      </c>
      <c r="Z27" s="139">
        <f>Y27/1.25</f>
        <v>239.2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Y23:Z23"/>
    <mergeCell ref="G23:H23"/>
    <mergeCell ref="I23:J23"/>
    <mergeCell ref="K23:L23"/>
    <mergeCell ref="M23:N23"/>
    <mergeCell ref="O23:P23"/>
    <mergeCell ref="S5:T5"/>
    <mergeCell ref="U5:V5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S14:T14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A1:Z1"/>
    <mergeCell ref="A3:Z3"/>
    <mergeCell ref="A4:A6"/>
    <mergeCell ref="B4:B6"/>
    <mergeCell ref="C4:P4"/>
    <mergeCell ref="Q4:Z4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workbookViewId="0">
      <selection activeCell="E5" sqref="E5"/>
    </sheetView>
  </sheetViews>
  <sheetFormatPr defaultRowHeight="14.4" x14ac:dyDescent="0.3"/>
  <cols>
    <col min="2" max="2" width="28.44140625" customWidth="1"/>
    <col min="3" max="3" width="32.33203125" customWidth="1"/>
    <col min="4" max="4" width="26.33203125" customWidth="1"/>
    <col min="5" max="5" width="18.33203125" customWidth="1"/>
    <col min="6" max="6" width="32.33203125" customWidth="1"/>
  </cols>
  <sheetData>
    <row r="3" spans="1:6" x14ac:dyDescent="0.3">
      <c r="A3" s="319" t="s">
        <v>89</v>
      </c>
      <c r="B3" s="319" t="s">
        <v>88</v>
      </c>
      <c r="C3" s="319" t="s">
        <v>92</v>
      </c>
      <c r="D3" s="319" t="s">
        <v>93</v>
      </c>
      <c r="E3" s="153" t="s">
        <v>94</v>
      </c>
      <c r="F3" s="319" t="s">
        <v>98</v>
      </c>
    </row>
    <row r="4" spans="1:6" x14ac:dyDescent="0.3">
      <c r="A4" s="319"/>
      <c r="B4" s="319"/>
      <c r="C4" s="319"/>
      <c r="D4" s="319"/>
      <c r="E4" s="154" t="s">
        <v>95</v>
      </c>
      <c r="F4" s="319"/>
    </row>
    <row r="5" spans="1:6" ht="45" customHeight="1" x14ac:dyDescent="0.3">
      <c r="A5" s="152">
        <v>1</v>
      </c>
      <c r="B5" s="10" t="s">
        <v>90</v>
      </c>
      <c r="C5" s="10" t="s">
        <v>96</v>
      </c>
      <c r="D5" s="155" t="s">
        <v>100</v>
      </c>
      <c r="E5" s="5">
        <v>115</v>
      </c>
      <c r="F5" s="317" t="s">
        <v>99</v>
      </c>
    </row>
    <row r="6" spans="1:6" ht="45" customHeight="1" x14ac:dyDescent="0.3">
      <c r="A6" s="152">
        <v>2</v>
      </c>
      <c r="B6" s="10" t="s">
        <v>91</v>
      </c>
      <c r="C6" s="10" t="s">
        <v>97</v>
      </c>
      <c r="D6" s="155" t="s">
        <v>100</v>
      </c>
      <c r="E6" s="5">
        <v>335</v>
      </c>
      <c r="F6" s="318"/>
    </row>
  </sheetData>
  <mergeCells count="6">
    <mergeCell ref="F5:F6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M9" sqref="M9"/>
    </sheetView>
  </sheetViews>
  <sheetFormatPr defaultRowHeight="14.4" x14ac:dyDescent="0.3"/>
  <cols>
    <col min="1" max="1" width="27.44140625" customWidth="1"/>
    <col min="2" max="2" width="12.5546875" customWidth="1"/>
    <col min="5" max="5" width="11" customWidth="1"/>
    <col min="6" max="6" width="13.109375" customWidth="1"/>
    <col min="7" max="7" width="13.33203125" customWidth="1"/>
    <col min="8" max="8" width="12.88671875" hidden="1" customWidth="1"/>
  </cols>
  <sheetData>
    <row r="2" spans="1:8" x14ac:dyDescent="0.3">
      <c r="A2" s="320" t="s">
        <v>56</v>
      </c>
      <c r="B2" s="320"/>
      <c r="C2" s="320"/>
      <c r="D2" s="320"/>
      <c r="E2" s="320"/>
      <c r="F2" s="320"/>
      <c r="G2" s="320"/>
      <c r="H2" s="320"/>
    </row>
    <row r="3" spans="1:8" x14ac:dyDescent="0.3">
      <c r="A3" s="151"/>
      <c r="B3" s="151" t="s">
        <v>75</v>
      </c>
      <c r="C3" s="151" t="s">
        <v>86</v>
      </c>
      <c r="D3" s="151" t="s">
        <v>87</v>
      </c>
      <c r="E3" s="151" t="s">
        <v>65</v>
      </c>
      <c r="F3" s="151" t="s">
        <v>66</v>
      </c>
      <c r="G3" s="151" t="s">
        <v>67</v>
      </c>
      <c r="H3" s="151" t="s">
        <v>68</v>
      </c>
    </row>
    <row r="4" spans="1:8" x14ac:dyDescent="0.3">
      <c r="A4" s="145" t="s">
        <v>62</v>
      </c>
      <c r="B4" s="146" t="s">
        <v>76</v>
      </c>
      <c r="C4" s="146" t="s">
        <v>58</v>
      </c>
      <c r="D4" s="146" t="s">
        <v>59</v>
      </c>
      <c r="E4" s="147">
        <v>250</v>
      </c>
      <c r="F4" s="147">
        <v>287.5</v>
      </c>
      <c r="G4" s="147">
        <v>332</v>
      </c>
      <c r="H4" s="147"/>
    </row>
    <row r="5" spans="1:8" x14ac:dyDescent="0.3">
      <c r="A5" s="148" t="s">
        <v>63</v>
      </c>
      <c r="B5" s="146" t="s">
        <v>85</v>
      </c>
      <c r="C5" s="146" t="s">
        <v>64</v>
      </c>
      <c r="D5" s="146" t="s">
        <v>59</v>
      </c>
      <c r="E5" s="147">
        <v>301.25</v>
      </c>
      <c r="F5" s="147">
        <v>335</v>
      </c>
      <c r="G5" s="147">
        <v>409</v>
      </c>
      <c r="H5" s="147"/>
    </row>
    <row r="6" spans="1:8" ht="66.75" customHeight="1" x14ac:dyDescent="0.3">
      <c r="A6" s="145" t="s">
        <v>61</v>
      </c>
      <c r="B6" s="146" t="s">
        <v>84</v>
      </c>
      <c r="C6" s="146" t="s">
        <v>58</v>
      </c>
      <c r="D6" s="146" t="s">
        <v>59</v>
      </c>
      <c r="E6" s="147">
        <v>325</v>
      </c>
      <c r="F6" s="147">
        <v>356.25</v>
      </c>
      <c r="G6" s="147">
        <v>400</v>
      </c>
      <c r="H6" s="147"/>
    </row>
    <row r="7" spans="1:8" ht="25.5" customHeight="1" x14ac:dyDescent="0.3">
      <c r="A7" s="148" t="s">
        <v>69</v>
      </c>
      <c r="B7" s="149" t="s">
        <v>83</v>
      </c>
      <c r="C7" s="146" t="s">
        <v>64</v>
      </c>
      <c r="D7" s="149" t="s">
        <v>59</v>
      </c>
      <c r="E7" s="147">
        <v>262.5</v>
      </c>
      <c r="F7" s="147">
        <v>287.5</v>
      </c>
      <c r="G7" s="150">
        <v>325</v>
      </c>
      <c r="H7" s="150"/>
    </row>
    <row r="8" spans="1:8" ht="72.75" customHeight="1" x14ac:dyDescent="0.3">
      <c r="A8" s="148" t="s">
        <v>70</v>
      </c>
      <c r="B8" s="149" t="s">
        <v>82</v>
      </c>
      <c r="C8" s="146" t="s">
        <v>64</v>
      </c>
      <c r="D8" s="149" t="s">
        <v>59</v>
      </c>
      <c r="E8" s="147">
        <v>150</v>
      </c>
      <c r="F8" s="147">
        <v>166.25</v>
      </c>
      <c r="G8" s="150">
        <v>194</v>
      </c>
      <c r="H8" s="150"/>
    </row>
    <row r="9" spans="1:8" ht="63.75" customHeight="1" x14ac:dyDescent="0.3">
      <c r="A9" s="148" t="s">
        <v>71</v>
      </c>
      <c r="B9" s="149" t="s">
        <v>81</v>
      </c>
      <c r="C9" s="146" t="s">
        <v>58</v>
      </c>
      <c r="D9" s="149" t="s">
        <v>59</v>
      </c>
      <c r="E9" s="147">
        <v>325</v>
      </c>
      <c r="F9" s="147">
        <v>353.75</v>
      </c>
      <c r="G9" s="150">
        <v>400</v>
      </c>
      <c r="H9" s="150"/>
    </row>
    <row r="10" spans="1:8" ht="67.5" customHeight="1" x14ac:dyDescent="0.3">
      <c r="A10" s="148" t="s">
        <v>72</v>
      </c>
      <c r="B10" s="149" t="s">
        <v>80</v>
      </c>
      <c r="C10" s="146" t="s">
        <v>58</v>
      </c>
      <c r="D10" s="149" t="s">
        <v>59</v>
      </c>
      <c r="E10" s="147">
        <v>419</v>
      </c>
      <c r="F10" s="147">
        <v>482</v>
      </c>
      <c r="G10" s="150">
        <v>575</v>
      </c>
      <c r="H10" s="150"/>
    </row>
    <row r="11" spans="1:8" x14ac:dyDescent="0.3">
      <c r="A11" s="148" t="s">
        <v>73</v>
      </c>
      <c r="B11" s="149" t="s">
        <v>79</v>
      </c>
      <c r="C11" s="146" t="s">
        <v>58</v>
      </c>
      <c r="D11" s="149" t="s">
        <v>59</v>
      </c>
      <c r="E11" s="147">
        <v>305</v>
      </c>
      <c r="F11" s="147">
        <v>347</v>
      </c>
      <c r="G11" s="150">
        <v>409</v>
      </c>
      <c r="H11" s="150"/>
    </row>
    <row r="12" spans="1:8" ht="40.5" customHeight="1" x14ac:dyDescent="0.3">
      <c r="A12" s="321" t="s">
        <v>74</v>
      </c>
      <c r="B12" s="149" t="s">
        <v>76</v>
      </c>
      <c r="C12" s="146" t="s">
        <v>58</v>
      </c>
      <c r="D12" s="149" t="s">
        <v>59</v>
      </c>
      <c r="E12" s="147">
        <v>250</v>
      </c>
      <c r="F12" s="147">
        <v>284</v>
      </c>
      <c r="G12" s="150">
        <v>332</v>
      </c>
      <c r="H12" s="150"/>
    </row>
    <row r="13" spans="1:8" ht="27" customHeight="1" x14ac:dyDescent="0.3">
      <c r="A13" s="322"/>
      <c r="B13" s="149" t="s">
        <v>77</v>
      </c>
      <c r="C13" s="146" t="s">
        <v>58</v>
      </c>
      <c r="D13" s="149" t="s">
        <v>59</v>
      </c>
      <c r="E13" s="147">
        <v>197</v>
      </c>
      <c r="F13" s="147">
        <v>219</v>
      </c>
      <c r="G13" s="150">
        <v>250</v>
      </c>
      <c r="H13" s="150"/>
    </row>
    <row r="14" spans="1:8" x14ac:dyDescent="0.3">
      <c r="A14" s="323"/>
      <c r="B14" s="149" t="s">
        <v>78</v>
      </c>
      <c r="C14" s="146" t="s">
        <v>58</v>
      </c>
      <c r="D14" s="149" t="s">
        <v>59</v>
      </c>
      <c r="E14" s="147">
        <v>144</v>
      </c>
      <c r="F14" s="147">
        <v>157</v>
      </c>
      <c r="G14" s="150">
        <v>175</v>
      </c>
      <c r="H14" s="150"/>
    </row>
    <row r="15" spans="1:8" hidden="1" x14ac:dyDescent="0.3">
      <c r="A15" s="148" t="s">
        <v>60</v>
      </c>
      <c r="B15" s="149" t="s">
        <v>57</v>
      </c>
      <c r="C15" s="146" t="s">
        <v>58</v>
      </c>
      <c r="D15" s="149" t="s">
        <v>59</v>
      </c>
      <c r="E15" s="147"/>
      <c r="F15" s="147"/>
      <c r="G15" s="150"/>
      <c r="H15" s="150"/>
    </row>
  </sheetData>
  <mergeCells count="2">
    <mergeCell ref="A2:H2"/>
    <mergeCell ref="A12:A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5"/>
  <sheetViews>
    <sheetView workbookViewId="0">
      <selection activeCell="B15" sqref="B15:N15"/>
    </sheetView>
  </sheetViews>
  <sheetFormatPr defaultRowHeight="14.4" x14ac:dyDescent="0.3"/>
  <cols>
    <col min="3" max="3" width="14.109375" customWidth="1"/>
    <col min="4" max="4" width="13.44140625" customWidth="1"/>
    <col min="6" max="6" width="11.109375" customWidth="1"/>
    <col min="7" max="8" width="11.109375" style="44" customWidth="1"/>
    <col min="10" max="10" width="11.33203125" customWidth="1"/>
    <col min="12" max="12" width="11" customWidth="1"/>
    <col min="14" max="14" width="11.5546875" customWidth="1"/>
  </cols>
  <sheetData>
    <row r="3" spans="2:15" ht="23.4" x14ac:dyDescent="0.45">
      <c r="B3" s="233" t="s">
        <v>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2:15" ht="15" thickBot="1" x14ac:dyDescent="0.35">
      <c r="L4" s="42" t="s">
        <v>26</v>
      </c>
    </row>
    <row r="5" spans="2:15" ht="15" thickBot="1" x14ac:dyDescent="0.35">
      <c r="B5" s="234" t="s">
        <v>13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</row>
    <row r="6" spans="2:15" ht="15" thickBot="1" x14ac:dyDescent="0.35">
      <c r="B6" s="237" t="s">
        <v>6</v>
      </c>
      <c r="C6" s="239" t="s">
        <v>0</v>
      </c>
      <c r="D6" s="237" t="s">
        <v>8</v>
      </c>
      <c r="E6" s="252" t="s">
        <v>1</v>
      </c>
      <c r="F6" s="253"/>
      <c r="G6" s="253"/>
      <c r="H6" s="253"/>
      <c r="I6" s="253"/>
      <c r="J6" s="253"/>
      <c r="K6" s="253"/>
      <c r="L6" s="254"/>
      <c r="M6" s="255" t="s">
        <v>2</v>
      </c>
      <c r="N6" s="256"/>
    </row>
    <row r="7" spans="2:15" ht="43.8" thickBot="1" x14ac:dyDescent="0.35">
      <c r="B7" s="238"/>
      <c r="C7" s="240"/>
      <c r="D7" s="238"/>
      <c r="E7" s="22">
        <v>0.4</v>
      </c>
      <c r="F7" s="23" t="s">
        <v>8</v>
      </c>
      <c r="G7" s="48" t="s">
        <v>28</v>
      </c>
      <c r="H7" s="23" t="s">
        <v>8</v>
      </c>
      <c r="I7" s="22">
        <v>0.45</v>
      </c>
      <c r="J7" s="23" t="s">
        <v>8</v>
      </c>
      <c r="K7" s="23">
        <v>0.5</v>
      </c>
      <c r="L7" s="23" t="s">
        <v>8</v>
      </c>
      <c r="M7" s="22">
        <v>0.4</v>
      </c>
      <c r="N7" s="23" t="s">
        <v>8</v>
      </c>
    </row>
    <row r="8" spans="2:15" ht="15" thickBot="1" x14ac:dyDescent="0.35">
      <c r="B8" s="24" t="s">
        <v>3</v>
      </c>
      <c r="C8" s="25" t="s">
        <v>14</v>
      </c>
      <c r="D8" s="26">
        <v>0.17499999999999999</v>
      </c>
      <c r="E8" s="43">
        <v>229.5</v>
      </c>
      <c r="F8" s="26">
        <v>0.15</v>
      </c>
      <c r="G8" s="49">
        <v>254.6</v>
      </c>
      <c r="H8" s="27">
        <v>0</v>
      </c>
      <c r="I8" s="25" t="s">
        <v>15</v>
      </c>
      <c r="J8" s="27">
        <v>0.14000000000000001</v>
      </c>
      <c r="K8" s="34">
        <v>303</v>
      </c>
      <c r="L8" s="26">
        <v>0.15</v>
      </c>
      <c r="M8" s="25" t="s">
        <v>16</v>
      </c>
      <c r="N8" s="27">
        <v>0.15</v>
      </c>
    </row>
    <row r="9" spans="2:15" ht="15" thickBot="1" x14ac:dyDescent="0.35">
      <c r="B9" s="28"/>
      <c r="C9" s="28"/>
      <c r="D9" s="28"/>
      <c r="E9" s="28"/>
      <c r="F9" s="28"/>
      <c r="G9" s="45"/>
      <c r="H9" s="45"/>
      <c r="I9" s="28"/>
      <c r="J9" s="28"/>
      <c r="K9" s="28"/>
      <c r="L9" s="28"/>
      <c r="M9" s="28"/>
      <c r="N9" s="28"/>
    </row>
    <row r="10" spans="2:15" ht="15" thickBot="1" x14ac:dyDescent="0.35">
      <c r="B10" s="234" t="s">
        <v>17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</row>
    <row r="11" spans="2:15" ht="15" thickBot="1" x14ac:dyDescent="0.35">
      <c r="B11" s="237" t="s">
        <v>6</v>
      </c>
      <c r="C11" s="239" t="s">
        <v>0</v>
      </c>
      <c r="D11" s="237" t="s">
        <v>8</v>
      </c>
      <c r="E11" s="252" t="s">
        <v>1</v>
      </c>
      <c r="F11" s="253"/>
      <c r="G11" s="253"/>
      <c r="H11" s="253"/>
      <c r="I11" s="253"/>
      <c r="J11" s="254"/>
      <c r="K11" s="33"/>
      <c r="L11" s="33"/>
      <c r="M11" s="255" t="s">
        <v>2</v>
      </c>
      <c r="N11" s="256"/>
    </row>
    <row r="12" spans="2:15" ht="43.8" thickBot="1" x14ac:dyDescent="0.35">
      <c r="B12" s="238"/>
      <c r="C12" s="240"/>
      <c r="D12" s="238"/>
      <c r="E12" s="29">
        <v>0.4</v>
      </c>
      <c r="F12" s="23" t="s">
        <v>8</v>
      </c>
      <c r="G12" s="48" t="s">
        <v>27</v>
      </c>
      <c r="H12" s="23" t="s">
        <v>8</v>
      </c>
      <c r="I12" s="29">
        <v>0.45</v>
      </c>
      <c r="J12" s="23" t="s">
        <v>8</v>
      </c>
      <c r="K12" s="23">
        <v>0.5</v>
      </c>
      <c r="L12" s="23" t="s">
        <v>8</v>
      </c>
      <c r="M12" s="30">
        <v>0.4</v>
      </c>
      <c r="N12" s="23" t="s">
        <v>8</v>
      </c>
    </row>
    <row r="13" spans="2:15" ht="15" thickBot="1" x14ac:dyDescent="0.35">
      <c r="B13" s="24" t="s">
        <v>3</v>
      </c>
      <c r="C13" s="25" t="s">
        <v>18</v>
      </c>
      <c r="D13" s="26">
        <v>0.09</v>
      </c>
      <c r="E13" s="46">
        <v>249.25</v>
      </c>
      <c r="F13" s="26">
        <v>7.0000000000000007E-2</v>
      </c>
      <c r="G13" s="49">
        <v>254.6</v>
      </c>
      <c r="H13" s="27">
        <v>0</v>
      </c>
      <c r="I13" s="31" t="s">
        <v>19</v>
      </c>
      <c r="J13" s="26">
        <v>7.0000000000000007E-2</v>
      </c>
      <c r="K13" s="34">
        <v>323</v>
      </c>
      <c r="L13" s="26">
        <v>9.5000000000000001E-2</v>
      </c>
      <c r="M13" s="41">
        <v>198.65</v>
      </c>
      <c r="N13" s="27">
        <v>7.0000000000000007E-2</v>
      </c>
    </row>
    <row r="14" spans="2:15" ht="15" thickBot="1" x14ac:dyDescent="0.35">
      <c r="B14" s="28"/>
      <c r="C14" s="28"/>
      <c r="D14" s="28"/>
      <c r="E14" s="28"/>
      <c r="F14" s="28"/>
      <c r="G14" s="45"/>
      <c r="H14" s="45"/>
      <c r="I14" s="28"/>
      <c r="J14" s="28"/>
      <c r="K14" s="28"/>
      <c r="L14" s="28"/>
      <c r="M14" s="28"/>
      <c r="N14" s="28"/>
    </row>
    <row r="15" spans="2:15" ht="15" thickBot="1" x14ac:dyDescent="0.35">
      <c r="B15" s="234" t="s">
        <v>10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6"/>
    </row>
    <row r="16" spans="2:15" ht="15" thickBot="1" x14ac:dyDescent="0.35">
      <c r="B16" s="237" t="s">
        <v>6</v>
      </c>
      <c r="C16" s="239" t="s">
        <v>0</v>
      </c>
      <c r="D16" s="237" t="s">
        <v>8</v>
      </c>
      <c r="E16" s="241" t="s">
        <v>1</v>
      </c>
      <c r="F16" s="242"/>
      <c r="G16" s="242"/>
      <c r="H16" s="242"/>
      <c r="I16" s="242"/>
      <c r="J16" s="243"/>
      <c r="K16" s="32"/>
      <c r="L16" s="32"/>
      <c r="M16" s="244" t="s">
        <v>2</v>
      </c>
      <c r="N16" s="245"/>
    </row>
    <row r="17" spans="2:14" ht="43.8" thickBot="1" x14ac:dyDescent="0.35">
      <c r="B17" s="238"/>
      <c r="C17" s="240"/>
      <c r="D17" s="238"/>
      <c r="E17" s="22">
        <v>0.4</v>
      </c>
      <c r="F17" s="23" t="s">
        <v>8</v>
      </c>
      <c r="G17" s="48" t="s">
        <v>27</v>
      </c>
      <c r="H17" s="23" t="s">
        <v>8</v>
      </c>
      <c r="I17" s="22">
        <v>0.45</v>
      </c>
      <c r="J17" s="23" t="s">
        <v>8</v>
      </c>
      <c r="K17" s="23">
        <v>0.5</v>
      </c>
      <c r="L17" s="23" t="s">
        <v>8</v>
      </c>
      <c r="M17" s="22">
        <v>0.4</v>
      </c>
      <c r="N17" s="23" t="s">
        <v>8</v>
      </c>
    </row>
    <row r="18" spans="2:14" ht="15" thickBot="1" x14ac:dyDescent="0.35">
      <c r="B18" s="24" t="s">
        <v>3</v>
      </c>
      <c r="C18" s="25" t="s">
        <v>20</v>
      </c>
      <c r="D18" s="27">
        <v>0</v>
      </c>
      <c r="E18" s="25" t="s">
        <v>21</v>
      </c>
      <c r="F18" s="27">
        <v>0</v>
      </c>
      <c r="G18" s="49">
        <v>268</v>
      </c>
      <c r="H18" s="27">
        <v>0</v>
      </c>
      <c r="I18" s="25" t="s">
        <v>22</v>
      </c>
      <c r="J18" s="27">
        <v>0</v>
      </c>
      <c r="K18" s="34">
        <v>357</v>
      </c>
      <c r="L18" s="27">
        <v>0</v>
      </c>
      <c r="M18" s="34">
        <v>213.6</v>
      </c>
      <c r="N18" s="27">
        <v>0</v>
      </c>
    </row>
    <row r="19" spans="2:14" ht="15" thickBot="1" x14ac:dyDescent="0.35">
      <c r="B19" s="28"/>
      <c r="C19" s="28"/>
      <c r="D19" s="28"/>
      <c r="E19" s="28"/>
      <c r="F19" s="28"/>
      <c r="G19" s="45"/>
      <c r="H19" s="45"/>
      <c r="I19" s="28"/>
      <c r="J19" s="28"/>
      <c r="K19" s="28"/>
      <c r="L19" s="28"/>
      <c r="M19" s="28"/>
      <c r="N19" s="28"/>
    </row>
    <row r="20" spans="2:14" ht="15" thickBot="1" x14ac:dyDescent="0.35">
      <c r="B20" s="246" t="s">
        <v>11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</row>
    <row r="21" spans="2:14" ht="15" thickBot="1" x14ac:dyDescent="0.35">
      <c r="B21" s="237" t="s">
        <v>6</v>
      </c>
      <c r="C21" s="239" t="s">
        <v>0</v>
      </c>
      <c r="D21" s="237" t="s">
        <v>8</v>
      </c>
      <c r="E21" s="241" t="s">
        <v>1</v>
      </c>
      <c r="F21" s="242"/>
      <c r="G21" s="242"/>
      <c r="H21" s="242"/>
      <c r="I21" s="242"/>
      <c r="J21" s="243"/>
      <c r="K21" s="32"/>
      <c r="L21" s="32"/>
      <c r="M21" s="244" t="s">
        <v>2</v>
      </c>
      <c r="N21" s="245"/>
    </row>
    <row r="22" spans="2:14" ht="43.8" thickBot="1" x14ac:dyDescent="0.35">
      <c r="B22" s="249"/>
      <c r="C22" s="250"/>
      <c r="D22" s="251"/>
      <c r="E22" s="21">
        <v>0.4</v>
      </c>
      <c r="F22" s="35" t="s">
        <v>8</v>
      </c>
      <c r="G22" s="48" t="s">
        <v>27</v>
      </c>
      <c r="H22" s="23" t="s">
        <v>8</v>
      </c>
      <c r="I22" s="21">
        <v>0.45</v>
      </c>
      <c r="J22" s="35" t="s">
        <v>8</v>
      </c>
      <c r="K22" s="23">
        <v>0.5</v>
      </c>
      <c r="L22" s="23" t="s">
        <v>8</v>
      </c>
      <c r="M22" s="21">
        <v>0.4</v>
      </c>
      <c r="N22" s="35" t="s">
        <v>8</v>
      </c>
    </row>
    <row r="23" spans="2:14" ht="15" thickBot="1" x14ac:dyDescent="0.35">
      <c r="B23" s="36" t="s">
        <v>3</v>
      </c>
      <c r="C23" s="37" t="s">
        <v>23</v>
      </c>
      <c r="D23" s="38">
        <v>7.0000000000000007E-2</v>
      </c>
      <c r="E23" s="37" t="s">
        <v>24</v>
      </c>
      <c r="F23" s="39">
        <v>0.05</v>
      </c>
      <c r="G23" s="50">
        <v>268</v>
      </c>
      <c r="H23" s="27">
        <v>0</v>
      </c>
      <c r="I23" s="37" t="s">
        <v>25</v>
      </c>
      <c r="J23" s="38">
        <v>0.05</v>
      </c>
      <c r="K23" s="40">
        <v>340</v>
      </c>
      <c r="L23" s="38">
        <v>0.05</v>
      </c>
      <c r="M23" s="40">
        <v>203</v>
      </c>
      <c r="N23" s="38">
        <v>0.05</v>
      </c>
    </row>
    <row r="25" spans="2:14" x14ac:dyDescent="0.3">
      <c r="B25" s="47" t="s">
        <v>29</v>
      </c>
      <c r="C25" s="47"/>
      <c r="D25" s="47"/>
    </row>
  </sheetData>
  <mergeCells count="25">
    <mergeCell ref="B3:O3"/>
    <mergeCell ref="D11:D12"/>
    <mergeCell ref="E11:J11"/>
    <mergeCell ref="M11:N11"/>
    <mergeCell ref="B5:N5"/>
    <mergeCell ref="B6:B7"/>
    <mergeCell ref="C6:C7"/>
    <mergeCell ref="D6:D7"/>
    <mergeCell ref="M6:N6"/>
    <mergeCell ref="E6:L6"/>
    <mergeCell ref="B10:N10"/>
    <mergeCell ref="B11:B12"/>
    <mergeCell ref="C11:C12"/>
    <mergeCell ref="B20:N20"/>
    <mergeCell ref="B21:B22"/>
    <mergeCell ref="C21:C22"/>
    <mergeCell ref="D21:D22"/>
    <mergeCell ref="E21:J21"/>
    <mergeCell ref="M21:N21"/>
    <mergeCell ref="B15:N15"/>
    <mergeCell ref="B16:B17"/>
    <mergeCell ref="C16:C17"/>
    <mergeCell ref="D16:D17"/>
    <mergeCell ref="E16:J16"/>
    <mergeCell ref="M16:N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M7" activePane="bottomRight" state="frozen"/>
      <selection pane="topRight" activeCell="D1" sqref="D1"/>
      <selection pane="bottomLeft" activeCell="A7" sqref="A7"/>
      <selection pane="bottomRight" activeCell="A21" sqref="A21:Z21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ht="15" thickBot="1" x14ac:dyDescent="0.35">
      <c r="F2" s="107"/>
      <c r="G2" s="107"/>
      <c r="I2" s="107"/>
      <c r="J2" s="107"/>
      <c r="K2" s="107"/>
      <c r="L2" s="107"/>
    </row>
    <row r="3" spans="1:26" ht="15" thickBot="1" x14ac:dyDescent="0.35">
      <c r="A3" s="266" t="s">
        <v>32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ht="15" thickBot="1" x14ac:dyDescent="0.35">
      <c r="A4" s="251" t="s">
        <v>6</v>
      </c>
      <c r="B4" s="237" t="s">
        <v>50</v>
      </c>
      <c r="C4" s="273" t="s">
        <v>34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52" t="s">
        <v>35</v>
      </c>
      <c r="R4" s="253"/>
      <c r="S4" s="253"/>
      <c r="T4" s="253"/>
      <c r="U4" s="253"/>
      <c r="V4" s="253"/>
      <c r="W4" s="253"/>
      <c r="X4" s="253"/>
      <c r="Y4" s="253"/>
      <c r="Z4" s="256"/>
    </row>
    <row r="5" spans="1:26" ht="30.75" customHeight="1" thickBot="1" x14ac:dyDescent="0.35">
      <c r="A5" s="251"/>
      <c r="B5" s="251"/>
      <c r="C5" s="271" t="s">
        <v>51</v>
      </c>
      <c r="D5" s="272"/>
      <c r="E5" s="262" t="s">
        <v>30</v>
      </c>
      <c r="F5" s="263"/>
      <c r="G5" s="257">
        <v>0.4</v>
      </c>
      <c r="H5" s="258"/>
      <c r="I5" s="264" t="s">
        <v>27</v>
      </c>
      <c r="J5" s="265"/>
      <c r="K5" s="257">
        <v>0.43</v>
      </c>
      <c r="L5" s="258"/>
      <c r="M5" s="257">
        <v>0.45</v>
      </c>
      <c r="N5" s="258"/>
      <c r="O5" s="259">
        <v>0.5</v>
      </c>
      <c r="P5" s="260"/>
      <c r="Q5" s="257">
        <v>0.35</v>
      </c>
      <c r="R5" s="258"/>
      <c r="S5" s="257">
        <v>0.4</v>
      </c>
      <c r="T5" s="258"/>
      <c r="U5" s="257">
        <v>0.45</v>
      </c>
      <c r="V5" s="258"/>
      <c r="W5" s="261">
        <v>0.5</v>
      </c>
      <c r="X5" s="261"/>
      <c r="Y5" s="257">
        <v>0.55000000000000004</v>
      </c>
      <c r="Z5" s="258"/>
    </row>
    <row r="6" spans="1:26" ht="15" thickBot="1" x14ac:dyDescent="0.35">
      <c r="A6" s="238"/>
      <c r="B6" s="238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235</v>
      </c>
      <c r="F7" s="111">
        <f>E7/1.2</f>
        <v>195.83333333333334</v>
      </c>
      <c r="G7" s="103">
        <v>251</v>
      </c>
      <c r="H7" s="111">
        <f>G7/1.2</f>
        <v>209.16666666666669</v>
      </c>
      <c r="I7" s="103">
        <v>273</v>
      </c>
      <c r="J7" s="111">
        <f>I7/1.2</f>
        <v>227.5</v>
      </c>
      <c r="K7" s="103">
        <v>251.3</v>
      </c>
      <c r="L7" s="111">
        <f>K7/1.2</f>
        <v>209.41666666666669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184</v>
      </c>
      <c r="R7" s="111">
        <f>Q7/1.2</f>
        <v>153.33333333333334</v>
      </c>
      <c r="S7" s="112">
        <v>194</v>
      </c>
      <c r="T7" s="111">
        <f>S7/1.2</f>
        <v>161.66666666666669</v>
      </c>
      <c r="U7" s="103">
        <v>214.5</v>
      </c>
      <c r="V7" s="111">
        <f>U7/1.2</f>
        <v>178.75</v>
      </c>
      <c r="W7" s="112">
        <v>236</v>
      </c>
      <c r="X7" s="111">
        <f>W7/1.2</f>
        <v>196.66666666666669</v>
      </c>
      <c r="Y7" s="112">
        <v>254</v>
      </c>
      <c r="Z7" s="111">
        <f>Y7/1.2</f>
        <v>211.66666666666669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235</v>
      </c>
      <c r="F8" s="111">
        <f>E8/1.15</f>
        <v>204.34782608695653</v>
      </c>
      <c r="G8" s="103">
        <v>251</v>
      </c>
      <c r="H8" s="111">
        <f>G8/1.15</f>
        <v>218.2608695652174</v>
      </c>
      <c r="I8" s="103">
        <v>273</v>
      </c>
      <c r="J8" s="111">
        <f>I8/1.15</f>
        <v>237.39130434782609</v>
      </c>
      <c r="K8" s="103">
        <v>251.3</v>
      </c>
      <c r="L8" s="111">
        <f>K8/1.15</f>
        <v>218.52173913043481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184</v>
      </c>
      <c r="R8" s="111">
        <f>Q8/1.15</f>
        <v>160</v>
      </c>
      <c r="S8" s="112">
        <v>194</v>
      </c>
      <c r="T8" s="111">
        <f>S8/1.15</f>
        <v>168.69565217391306</v>
      </c>
      <c r="U8" s="103">
        <v>214.5</v>
      </c>
      <c r="V8" s="111">
        <f>U8/1.15</f>
        <v>186.52173913043481</v>
      </c>
      <c r="W8" s="113">
        <v>236</v>
      </c>
      <c r="X8" s="111">
        <f>W8/1.15</f>
        <v>205.21739130434784</v>
      </c>
      <c r="Y8" s="113">
        <v>254</v>
      </c>
      <c r="Z8" s="111">
        <f>Y8/1.15</f>
        <v>220.86956521739131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235</v>
      </c>
      <c r="F9" s="115">
        <f>E9/1.25</f>
        <v>188</v>
      </c>
      <c r="G9" s="106">
        <v>251</v>
      </c>
      <c r="H9" s="115">
        <f>G9/1.25</f>
        <v>200.8</v>
      </c>
      <c r="I9" s="106">
        <v>273</v>
      </c>
      <c r="J9" s="115">
        <f>I9/1.25</f>
        <v>218.4</v>
      </c>
      <c r="K9" s="106">
        <v>251.3</v>
      </c>
      <c r="L9" s="115">
        <f>K9/1.25</f>
        <v>201.04000000000002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184</v>
      </c>
      <c r="R9" s="115">
        <f>Q9/1.25</f>
        <v>147.19999999999999</v>
      </c>
      <c r="S9" s="106">
        <v>194</v>
      </c>
      <c r="T9" s="115">
        <f>S9/1.25</f>
        <v>155.19999999999999</v>
      </c>
      <c r="U9" s="106">
        <v>214.5</v>
      </c>
      <c r="V9" s="115">
        <f>U9/1.25</f>
        <v>171.6</v>
      </c>
      <c r="W9" s="117">
        <v>236</v>
      </c>
      <c r="X9" s="115">
        <f>W9/1.25</f>
        <v>188.8</v>
      </c>
      <c r="Y9" s="117">
        <v>254</v>
      </c>
      <c r="Z9" s="115">
        <f>Y9/1.25</f>
        <v>203.2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" thickBot="1" x14ac:dyDescent="0.35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266" t="s">
        <v>17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3" spans="1:26" ht="18" customHeight="1" thickBot="1" x14ac:dyDescent="0.35">
      <c r="A13" s="251" t="s">
        <v>6</v>
      </c>
      <c r="B13" s="237" t="s">
        <v>50</v>
      </c>
      <c r="C13" s="268" t="s">
        <v>34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52" t="s">
        <v>35</v>
      </c>
      <c r="R13" s="253"/>
      <c r="S13" s="253"/>
      <c r="T13" s="253"/>
      <c r="U13" s="253"/>
      <c r="V13" s="253"/>
      <c r="W13" s="253"/>
      <c r="X13" s="253"/>
      <c r="Y13" s="253"/>
      <c r="Z13" s="256"/>
    </row>
    <row r="14" spans="1:26" ht="30.75" customHeight="1" thickBot="1" x14ac:dyDescent="0.35">
      <c r="A14" s="251"/>
      <c r="B14" s="251"/>
      <c r="C14" s="271" t="s">
        <v>51</v>
      </c>
      <c r="D14" s="272"/>
      <c r="E14" s="262" t="s">
        <v>30</v>
      </c>
      <c r="F14" s="263"/>
      <c r="G14" s="257">
        <v>0.4</v>
      </c>
      <c r="H14" s="258"/>
      <c r="I14" s="264" t="s">
        <v>27</v>
      </c>
      <c r="J14" s="265"/>
      <c r="K14" s="257">
        <v>0.43</v>
      </c>
      <c r="L14" s="258"/>
      <c r="M14" s="257">
        <v>0.45</v>
      </c>
      <c r="N14" s="258"/>
      <c r="O14" s="259">
        <v>0.5</v>
      </c>
      <c r="P14" s="260"/>
      <c r="Q14" s="257">
        <v>0.35</v>
      </c>
      <c r="R14" s="258"/>
      <c r="S14" s="257">
        <v>0.4</v>
      </c>
      <c r="T14" s="258"/>
      <c r="U14" s="257">
        <v>0.45</v>
      </c>
      <c r="V14" s="258"/>
      <c r="W14" s="261">
        <v>0.5</v>
      </c>
      <c r="X14" s="261"/>
      <c r="Y14" s="257">
        <v>0.55000000000000004</v>
      </c>
      <c r="Z14" s="258"/>
    </row>
    <row r="15" spans="1:26" ht="15" thickBot="1" x14ac:dyDescent="0.35">
      <c r="A15" s="238"/>
      <c r="B15" s="238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252</v>
      </c>
      <c r="F16" s="126">
        <f>E16/1.2</f>
        <v>210</v>
      </c>
      <c r="G16" s="127">
        <v>265</v>
      </c>
      <c r="H16" s="126">
        <f>G16/1.2</f>
        <v>220.83333333333334</v>
      </c>
      <c r="I16" s="127">
        <v>282</v>
      </c>
      <c r="J16" s="126">
        <f>I16/1.2</f>
        <v>235</v>
      </c>
      <c r="K16" s="103">
        <v>268</v>
      </c>
      <c r="L16" s="126">
        <f>K16/1.2</f>
        <v>223.33333333333334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195</v>
      </c>
      <c r="R16" s="126">
        <f>Q16/1.2</f>
        <v>162.5</v>
      </c>
      <c r="S16" s="103">
        <v>205</v>
      </c>
      <c r="T16" s="126">
        <f>S16/1.2</f>
        <v>170.83333333333334</v>
      </c>
      <c r="U16" s="103">
        <v>227.5</v>
      </c>
      <c r="V16" s="126">
        <f>U16/1.2</f>
        <v>189.58333333333334</v>
      </c>
      <c r="W16" s="128">
        <v>252</v>
      </c>
      <c r="X16" s="126">
        <f>W16/1.2</f>
        <v>210</v>
      </c>
      <c r="Y16" s="128">
        <v>279</v>
      </c>
      <c r="Z16" s="126">
        <f>Y16/1.2</f>
        <v>232.5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252</v>
      </c>
      <c r="F17" s="126">
        <f>E17/1.15</f>
        <v>219.13043478260872</v>
      </c>
      <c r="G17" s="127">
        <v>265</v>
      </c>
      <c r="H17" s="126">
        <f>G17/1.15</f>
        <v>230.43478260869566</v>
      </c>
      <c r="I17" s="127">
        <v>282</v>
      </c>
      <c r="J17" s="126">
        <f>I17/1.15</f>
        <v>245.21739130434784</v>
      </c>
      <c r="K17" s="103">
        <v>268</v>
      </c>
      <c r="L17" s="126">
        <f>K17/1.15</f>
        <v>233.04347826086959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195</v>
      </c>
      <c r="R17" s="126">
        <f>Q17/1.15</f>
        <v>169.56521739130437</v>
      </c>
      <c r="S17" s="103">
        <v>205</v>
      </c>
      <c r="T17" s="126">
        <f>S17/1.15</f>
        <v>178.2608695652174</v>
      </c>
      <c r="U17" s="103">
        <v>227.5</v>
      </c>
      <c r="V17" s="126">
        <f>U17/1.15</f>
        <v>197.82608695652175</v>
      </c>
      <c r="W17" s="128">
        <v>252</v>
      </c>
      <c r="X17" s="126">
        <f>W17/1.15</f>
        <v>219.13043478260872</v>
      </c>
      <c r="Y17" s="128">
        <v>279</v>
      </c>
      <c r="Z17" s="126">
        <f>Y17/1.15</f>
        <v>242.60869565217394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252</v>
      </c>
      <c r="F18" s="129">
        <f>E18/1.25</f>
        <v>201.6</v>
      </c>
      <c r="G18" s="103">
        <v>265</v>
      </c>
      <c r="H18" s="129">
        <f>G18/1.25</f>
        <v>212</v>
      </c>
      <c r="I18" s="130">
        <v>282</v>
      </c>
      <c r="J18" s="129">
        <f>I18/1.25</f>
        <v>225.6</v>
      </c>
      <c r="K18" s="103">
        <v>268</v>
      </c>
      <c r="L18" s="129">
        <f>K18/1.25</f>
        <v>214.4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195</v>
      </c>
      <c r="R18" s="129">
        <f>Q18/1.25</f>
        <v>156</v>
      </c>
      <c r="S18" s="130">
        <v>205</v>
      </c>
      <c r="T18" s="129">
        <f>S18/1.25</f>
        <v>164</v>
      </c>
      <c r="U18" s="130">
        <v>227.5</v>
      </c>
      <c r="V18" s="129">
        <f>U18/1.25</f>
        <v>182</v>
      </c>
      <c r="W18" s="131">
        <v>252</v>
      </c>
      <c r="X18" s="129">
        <f>W18/1.25</f>
        <v>201.6</v>
      </c>
      <c r="Y18" s="131">
        <v>279</v>
      </c>
      <c r="Z18" s="129">
        <f>Y18/1.25</f>
        <v>223.2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" thickBot="1" x14ac:dyDescent="0.35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266" t="s">
        <v>10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</row>
    <row r="22" spans="1:26" ht="15" thickBot="1" x14ac:dyDescent="0.35">
      <c r="A22" s="251" t="s">
        <v>6</v>
      </c>
      <c r="B22" s="237" t="s">
        <v>50</v>
      </c>
      <c r="C22" s="268" t="s">
        <v>34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52" t="s">
        <v>35</v>
      </c>
      <c r="R22" s="253"/>
      <c r="S22" s="253"/>
      <c r="T22" s="253"/>
      <c r="U22" s="253"/>
      <c r="V22" s="253"/>
      <c r="W22" s="253"/>
      <c r="X22" s="253"/>
      <c r="Y22" s="253"/>
      <c r="Z22" s="256"/>
    </row>
    <row r="23" spans="1:26" ht="33" customHeight="1" thickBot="1" x14ac:dyDescent="0.35">
      <c r="A23" s="251"/>
      <c r="B23" s="251"/>
      <c r="C23" s="271" t="s">
        <v>51</v>
      </c>
      <c r="D23" s="272"/>
      <c r="E23" s="262" t="s">
        <v>30</v>
      </c>
      <c r="F23" s="263"/>
      <c r="G23" s="257">
        <v>0.4</v>
      </c>
      <c r="H23" s="258"/>
      <c r="I23" s="264" t="s">
        <v>27</v>
      </c>
      <c r="J23" s="265"/>
      <c r="K23" s="257">
        <v>0.43</v>
      </c>
      <c r="L23" s="258"/>
      <c r="M23" s="257">
        <v>0.45</v>
      </c>
      <c r="N23" s="258"/>
      <c r="O23" s="259">
        <v>0.5</v>
      </c>
      <c r="P23" s="260"/>
      <c r="Q23" s="257">
        <v>0.35</v>
      </c>
      <c r="R23" s="258"/>
      <c r="S23" s="257">
        <v>0.4</v>
      </c>
      <c r="T23" s="258"/>
      <c r="U23" s="257">
        <v>0.45</v>
      </c>
      <c r="V23" s="258"/>
      <c r="W23" s="261">
        <v>0.5</v>
      </c>
      <c r="X23" s="261"/>
      <c r="Y23" s="257">
        <v>0.55000000000000004</v>
      </c>
      <c r="Z23" s="258"/>
    </row>
    <row r="24" spans="1:26" ht="15" thickBot="1" x14ac:dyDescent="0.35">
      <c r="A24" s="238"/>
      <c r="B24" s="238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261</v>
      </c>
      <c r="F25" s="134">
        <f>E25/1.2</f>
        <v>217.5</v>
      </c>
      <c r="G25" s="103">
        <v>276</v>
      </c>
      <c r="H25" s="134">
        <f>G25/1.2</f>
        <v>230</v>
      </c>
      <c r="I25" s="135">
        <v>286</v>
      </c>
      <c r="J25" s="134">
        <f>I25/1.2</f>
        <v>238.33333333333334</v>
      </c>
      <c r="K25" s="136">
        <v>276</v>
      </c>
      <c r="L25" s="134">
        <f>K25/1.2</f>
        <v>230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204</v>
      </c>
      <c r="R25" s="134">
        <f>Q25/1.2</f>
        <v>170</v>
      </c>
      <c r="S25" s="135">
        <v>218</v>
      </c>
      <c r="T25" s="134">
        <f>S25/1.2</f>
        <v>181.66666666666669</v>
      </c>
      <c r="U25" s="135">
        <v>242</v>
      </c>
      <c r="V25" s="134">
        <f>U25/1.2</f>
        <v>201.66666666666669</v>
      </c>
      <c r="W25" s="135">
        <v>268</v>
      </c>
      <c r="X25" s="134">
        <f>W25/1.2</f>
        <v>223.33333333333334</v>
      </c>
      <c r="Y25" s="135">
        <v>292</v>
      </c>
      <c r="Z25" s="134">
        <f>Y25/1.2</f>
        <v>243.33333333333334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261</v>
      </c>
      <c r="F26" s="134">
        <f>E26/1.15</f>
        <v>226.95652173913047</v>
      </c>
      <c r="G26" s="103">
        <v>276</v>
      </c>
      <c r="H26" s="134">
        <f>G26/1.15</f>
        <v>240.00000000000003</v>
      </c>
      <c r="I26" s="112">
        <v>286</v>
      </c>
      <c r="J26" s="134">
        <f>I26/1.15</f>
        <v>248.69565217391306</v>
      </c>
      <c r="K26" s="103">
        <v>276</v>
      </c>
      <c r="L26" s="134">
        <f>K26/1.15</f>
        <v>240.00000000000003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204</v>
      </c>
      <c r="R26" s="134">
        <f>Q26/1.15</f>
        <v>177.39130434782609</v>
      </c>
      <c r="S26" s="112">
        <v>218</v>
      </c>
      <c r="T26" s="134">
        <f>S26/1.15</f>
        <v>189.56521739130437</v>
      </c>
      <c r="U26" s="112">
        <v>242</v>
      </c>
      <c r="V26" s="134">
        <f>U26/1.15</f>
        <v>210.43478260869566</v>
      </c>
      <c r="W26" s="112">
        <v>268</v>
      </c>
      <c r="X26" s="134">
        <f>W26/1.15</f>
        <v>233.04347826086959</v>
      </c>
      <c r="Y26" s="112">
        <v>292</v>
      </c>
      <c r="Z26" s="134">
        <f>Y26/1.15</f>
        <v>253.9130434782609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261</v>
      </c>
      <c r="F27" s="139">
        <f>E27/1.25</f>
        <v>208.8</v>
      </c>
      <c r="G27" s="106">
        <v>276</v>
      </c>
      <c r="H27" s="139">
        <f>G27/1.25</f>
        <v>220.8</v>
      </c>
      <c r="I27" s="106">
        <v>286</v>
      </c>
      <c r="J27" s="139">
        <f>I27/1.25</f>
        <v>228.8</v>
      </c>
      <c r="K27" s="106">
        <v>276</v>
      </c>
      <c r="L27" s="139">
        <f>K27/1.25</f>
        <v>220.8</v>
      </c>
      <c r="M27" s="106">
        <v>328</v>
      </c>
      <c r="N27" s="139">
        <f>M27/1.25</f>
        <v>262.39999999999998</v>
      </c>
      <c r="O27" s="106">
        <v>372</v>
      </c>
      <c r="P27" s="139">
        <f>O27/1.25</f>
        <v>297.60000000000002</v>
      </c>
      <c r="Q27" s="106">
        <v>204</v>
      </c>
      <c r="R27" s="139">
        <f>Q27/1.25</f>
        <v>163.19999999999999</v>
      </c>
      <c r="S27" s="106">
        <v>218</v>
      </c>
      <c r="T27" s="139">
        <f>S27/1.25</f>
        <v>174.4</v>
      </c>
      <c r="U27" s="106">
        <v>242</v>
      </c>
      <c r="V27" s="139">
        <f>U27/1.25</f>
        <v>193.6</v>
      </c>
      <c r="W27" s="117">
        <v>268</v>
      </c>
      <c r="X27" s="139">
        <f>W27/1.25</f>
        <v>214.4</v>
      </c>
      <c r="Y27" s="117">
        <v>292</v>
      </c>
      <c r="Z27" s="139">
        <f>Y27/1.25</f>
        <v>233.6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A1:Z1"/>
    <mergeCell ref="A3:Z3"/>
    <mergeCell ref="A4:A6"/>
    <mergeCell ref="C5:D5"/>
    <mergeCell ref="E5:F5"/>
    <mergeCell ref="B4:B6"/>
    <mergeCell ref="Q4:Z4"/>
    <mergeCell ref="C4:P4"/>
    <mergeCell ref="G5:H5"/>
    <mergeCell ref="I5:J5"/>
    <mergeCell ref="K5:L5"/>
    <mergeCell ref="M5:N5"/>
    <mergeCell ref="O5:P5"/>
    <mergeCell ref="Q5:R5"/>
    <mergeCell ref="S5:T5"/>
    <mergeCell ref="U5:V5"/>
    <mergeCell ref="A22:A24"/>
    <mergeCell ref="A12:Z12"/>
    <mergeCell ref="A13:A15"/>
    <mergeCell ref="A21:Z21"/>
    <mergeCell ref="B13:B15"/>
    <mergeCell ref="C13:P13"/>
    <mergeCell ref="C14:D14"/>
    <mergeCell ref="B22:B24"/>
    <mergeCell ref="C22:P22"/>
    <mergeCell ref="Q22:Z22"/>
    <mergeCell ref="C23:D23"/>
    <mergeCell ref="E23:F23"/>
    <mergeCell ref="G23:H23"/>
    <mergeCell ref="I23:J23"/>
    <mergeCell ref="K23:L23"/>
    <mergeCell ref="M23:N23"/>
    <mergeCell ref="W5:X5"/>
    <mergeCell ref="Y5:Z5"/>
    <mergeCell ref="Q13:Z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Y23:Z23"/>
    <mergeCell ref="O23:P23"/>
    <mergeCell ref="Q23:R23"/>
    <mergeCell ref="S23:T23"/>
    <mergeCell ref="U23:V23"/>
    <mergeCell ref="W23:X23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7"/>
  <sheetViews>
    <sheetView topLeftCell="A10" workbookViewId="0">
      <selection activeCell="I13" sqref="I13"/>
    </sheetView>
  </sheetViews>
  <sheetFormatPr defaultRowHeight="14.4" x14ac:dyDescent="0.3"/>
  <cols>
    <col min="2" max="2" width="12.88671875" customWidth="1"/>
    <col min="3" max="3" width="13.33203125" customWidth="1"/>
    <col min="4" max="4" width="10.33203125" style="44" bestFit="1" customWidth="1"/>
    <col min="5" max="9" width="9.5546875" bestFit="1" customWidth="1"/>
    <col min="10" max="10" width="9.5546875" customWidth="1"/>
    <col min="11" max="14" width="9.5546875" bestFit="1" customWidth="1"/>
    <col min="15" max="15" width="9.109375" style="62"/>
  </cols>
  <sheetData>
    <row r="2" spans="2:21" ht="23.4" x14ac:dyDescent="0.45">
      <c r="B2" s="233" t="s">
        <v>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79"/>
      <c r="P2" s="79" t="s">
        <v>38</v>
      </c>
    </row>
    <row r="3" spans="2:21" ht="15" thickBot="1" x14ac:dyDescent="0.35">
      <c r="F3" s="44"/>
      <c r="G3" s="44"/>
      <c r="P3" s="47" t="s">
        <v>41</v>
      </c>
      <c r="Q3" s="47"/>
      <c r="R3" s="47"/>
      <c r="S3" s="47"/>
      <c r="T3" s="47"/>
      <c r="U3" s="47"/>
    </row>
    <row r="4" spans="2:21" ht="15" thickBot="1" x14ac:dyDescent="0.35">
      <c r="B4" s="234" t="s">
        <v>32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63"/>
      <c r="P4" s="278" t="s">
        <v>40</v>
      </c>
      <c r="Q4" s="279"/>
      <c r="R4" s="279"/>
      <c r="S4" s="280"/>
    </row>
    <row r="5" spans="2:21" ht="30.75" customHeight="1" thickBot="1" x14ac:dyDescent="0.35">
      <c r="B5" s="251" t="s">
        <v>6</v>
      </c>
      <c r="C5" s="250" t="s">
        <v>0</v>
      </c>
      <c r="D5" s="252" t="s">
        <v>34</v>
      </c>
      <c r="E5" s="253"/>
      <c r="F5" s="253"/>
      <c r="G5" s="253"/>
      <c r="H5" s="253"/>
      <c r="I5" s="256"/>
      <c r="J5" s="252" t="s">
        <v>35</v>
      </c>
      <c r="K5" s="253"/>
      <c r="L5" s="253"/>
      <c r="M5" s="253"/>
      <c r="N5" s="256"/>
      <c r="O5" s="63"/>
      <c r="P5" s="276" t="s">
        <v>6</v>
      </c>
      <c r="Q5" s="80" t="s">
        <v>39</v>
      </c>
      <c r="R5" s="281" t="s">
        <v>35</v>
      </c>
      <c r="S5" s="282"/>
    </row>
    <row r="6" spans="2:21" ht="15" thickBot="1" x14ac:dyDescent="0.35">
      <c r="B6" s="238"/>
      <c r="C6" s="240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8">
        <v>0.35</v>
      </c>
      <c r="K6" s="86">
        <v>0.4</v>
      </c>
      <c r="L6" s="86">
        <v>0.45</v>
      </c>
      <c r="M6" s="87">
        <v>0.5</v>
      </c>
      <c r="N6" s="87">
        <v>0.55000000000000004</v>
      </c>
      <c r="O6" s="64"/>
      <c r="P6" s="277"/>
      <c r="Q6" s="89">
        <v>0.4</v>
      </c>
      <c r="R6" s="90">
        <v>0.4</v>
      </c>
      <c r="S6" s="91">
        <v>0.5</v>
      </c>
    </row>
    <row r="7" spans="2:21" ht="15" thickBot="1" x14ac:dyDescent="0.35">
      <c r="B7" s="24" t="s">
        <v>31</v>
      </c>
      <c r="C7" s="34">
        <v>365</v>
      </c>
      <c r="D7" s="34">
        <v>214.75</v>
      </c>
      <c r="E7" s="61">
        <v>246.1</v>
      </c>
      <c r="F7" s="68">
        <v>272.85000000000002</v>
      </c>
      <c r="G7" s="34">
        <v>251.3</v>
      </c>
      <c r="H7" s="34">
        <v>267</v>
      </c>
      <c r="I7" s="34">
        <v>293</v>
      </c>
      <c r="J7" s="34">
        <v>179</v>
      </c>
      <c r="K7" s="58">
        <v>186.7</v>
      </c>
      <c r="L7" s="72">
        <v>212.5</v>
      </c>
      <c r="M7" s="58">
        <v>220</v>
      </c>
      <c r="N7" s="58">
        <v>248.5</v>
      </c>
      <c r="O7" s="65"/>
      <c r="P7" s="81" t="s">
        <v>4</v>
      </c>
      <c r="Q7" s="82">
        <v>233</v>
      </c>
      <c r="R7" s="83">
        <v>186.7</v>
      </c>
      <c r="S7" s="83">
        <v>220</v>
      </c>
    </row>
    <row r="8" spans="2:21" ht="29.4" thickBot="1" x14ac:dyDescent="0.35">
      <c r="B8" s="78" t="s">
        <v>36</v>
      </c>
      <c r="C8" s="54">
        <v>380</v>
      </c>
      <c r="D8" s="54">
        <v>227</v>
      </c>
      <c r="E8" s="76">
        <v>259</v>
      </c>
      <c r="F8" s="77" t="s">
        <v>37</v>
      </c>
      <c r="G8" s="54">
        <v>264</v>
      </c>
      <c r="H8" s="54">
        <v>279</v>
      </c>
      <c r="I8" s="54">
        <v>305</v>
      </c>
      <c r="J8" s="54" t="s">
        <v>37</v>
      </c>
      <c r="K8" s="58" t="s">
        <v>37</v>
      </c>
      <c r="L8" s="58" t="s">
        <v>37</v>
      </c>
      <c r="M8" s="75" t="s">
        <v>37</v>
      </c>
      <c r="N8" s="58" t="s">
        <v>37</v>
      </c>
      <c r="O8" s="65"/>
    </row>
    <row r="9" spans="2:21" ht="15" thickBot="1" x14ac:dyDescent="0.35">
      <c r="B9" s="28"/>
      <c r="C9" s="28"/>
      <c r="D9" s="45"/>
      <c r="E9" s="28"/>
      <c r="F9" s="45"/>
      <c r="G9" s="45"/>
      <c r="H9" s="28"/>
      <c r="I9" s="28"/>
      <c r="J9" s="28"/>
      <c r="K9" s="28"/>
      <c r="L9" s="28"/>
      <c r="M9" s="28"/>
      <c r="N9" s="28"/>
      <c r="O9" s="66"/>
    </row>
    <row r="10" spans="2:21" ht="15" thickBot="1" x14ac:dyDescent="0.35">
      <c r="B10" s="234" t="s">
        <v>17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63"/>
    </row>
    <row r="11" spans="2:21" ht="30.75" customHeight="1" thickBot="1" x14ac:dyDescent="0.35">
      <c r="B11" s="237" t="s">
        <v>6</v>
      </c>
      <c r="C11" s="239" t="s">
        <v>0</v>
      </c>
      <c r="D11" s="252" t="s">
        <v>34</v>
      </c>
      <c r="E11" s="253"/>
      <c r="F11" s="253"/>
      <c r="G11" s="253"/>
      <c r="H11" s="253"/>
      <c r="I11" s="256"/>
      <c r="J11" s="252" t="s">
        <v>35</v>
      </c>
      <c r="K11" s="253"/>
      <c r="L11" s="253"/>
      <c r="M11" s="253"/>
      <c r="N11" s="256"/>
      <c r="O11" s="63"/>
    </row>
    <row r="12" spans="2:21" ht="15" thickBot="1" x14ac:dyDescent="0.35">
      <c r="B12" s="238"/>
      <c r="C12" s="240"/>
      <c r="D12" s="51" t="s">
        <v>30</v>
      </c>
      <c r="E12" s="85">
        <v>0.4</v>
      </c>
      <c r="F12" s="74" t="s">
        <v>27</v>
      </c>
      <c r="G12" s="85">
        <v>0.43</v>
      </c>
      <c r="H12" s="85">
        <v>0.45</v>
      </c>
      <c r="I12" s="88">
        <v>0.5</v>
      </c>
      <c r="J12" s="88">
        <v>0.35</v>
      </c>
      <c r="K12" s="86">
        <v>0.4</v>
      </c>
      <c r="L12" s="86">
        <v>0.45</v>
      </c>
      <c r="M12" s="87">
        <v>0.5</v>
      </c>
      <c r="N12" s="87">
        <v>0.55000000000000004</v>
      </c>
      <c r="O12" s="64"/>
    </row>
    <row r="13" spans="2:21" ht="15" thickBot="1" x14ac:dyDescent="0.35">
      <c r="B13" s="24" t="s">
        <v>31</v>
      </c>
      <c r="C13" s="34">
        <v>392</v>
      </c>
      <c r="D13" s="34">
        <v>221.5</v>
      </c>
      <c r="E13" s="72">
        <v>257</v>
      </c>
      <c r="F13" s="72">
        <v>272.85000000000002</v>
      </c>
      <c r="G13" s="72">
        <v>263.3</v>
      </c>
      <c r="H13" s="72">
        <v>282</v>
      </c>
      <c r="I13" s="72">
        <v>303</v>
      </c>
      <c r="J13" s="72">
        <v>183</v>
      </c>
      <c r="K13" s="72">
        <v>190.5</v>
      </c>
      <c r="L13" s="72">
        <v>216.5</v>
      </c>
      <c r="M13" s="59">
        <v>227</v>
      </c>
      <c r="N13" s="58">
        <v>260.89999999999998</v>
      </c>
      <c r="O13" s="67"/>
    </row>
    <row r="14" spans="2:21" ht="29.4" thickBot="1" x14ac:dyDescent="0.35">
      <c r="B14" s="78" t="s">
        <v>36</v>
      </c>
      <c r="C14" s="54">
        <v>407</v>
      </c>
      <c r="D14" s="54">
        <v>236.5</v>
      </c>
      <c r="E14" s="76">
        <v>272</v>
      </c>
      <c r="F14" s="77" t="s">
        <v>37</v>
      </c>
      <c r="G14" s="54">
        <v>278.3</v>
      </c>
      <c r="H14" s="54">
        <v>297</v>
      </c>
      <c r="I14" s="54">
        <v>318</v>
      </c>
      <c r="J14" s="54" t="s">
        <v>37</v>
      </c>
      <c r="K14" s="58" t="s">
        <v>37</v>
      </c>
      <c r="L14" s="58" t="s">
        <v>37</v>
      </c>
      <c r="M14" s="75" t="s">
        <v>37</v>
      </c>
      <c r="N14" s="58" t="s">
        <v>37</v>
      </c>
      <c r="O14" s="67"/>
    </row>
    <row r="15" spans="2:21" ht="15" thickBot="1" x14ac:dyDescent="0.35">
      <c r="B15" s="28"/>
      <c r="C15" s="28"/>
      <c r="D15" s="45"/>
      <c r="E15" s="28"/>
      <c r="F15" s="45"/>
      <c r="G15" s="45"/>
      <c r="H15" s="28"/>
      <c r="I15" s="28"/>
      <c r="J15" s="28"/>
      <c r="K15" s="28"/>
      <c r="L15" s="28"/>
      <c r="M15" s="28"/>
      <c r="N15" s="28"/>
      <c r="O15" s="66"/>
    </row>
    <row r="16" spans="2:21" ht="15" thickBot="1" x14ac:dyDescent="0.35">
      <c r="B16" s="234" t="s">
        <v>10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63"/>
    </row>
    <row r="17" spans="2:24" ht="30.75" customHeight="1" thickBot="1" x14ac:dyDescent="0.35">
      <c r="B17" s="237" t="s">
        <v>6</v>
      </c>
      <c r="C17" s="239" t="s">
        <v>0</v>
      </c>
      <c r="D17" s="252" t="s">
        <v>34</v>
      </c>
      <c r="E17" s="253"/>
      <c r="F17" s="253"/>
      <c r="G17" s="253"/>
      <c r="H17" s="253"/>
      <c r="I17" s="256"/>
      <c r="J17" s="252" t="s">
        <v>35</v>
      </c>
      <c r="K17" s="253"/>
      <c r="L17" s="253"/>
      <c r="M17" s="253"/>
      <c r="N17" s="256"/>
      <c r="O17" s="64"/>
    </row>
    <row r="18" spans="2:24" ht="15" thickBot="1" x14ac:dyDescent="0.35">
      <c r="B18" s="238"/>
      <c r="C18" s="240"/>
      <c r="D18" s="51" t="s">
        <v>30</v>
      </c>
      <c r="E18" s="85">
        <v>0.4</v>
      </c>
      <c r="F18" s="74" t="s">
        <v>27</v>
      </c>
      <c r="G18" s="85">
        <v>0.43</v>
      </c>
      <c r="H18" s="85">
        <v>0.45</v>
      </c>
      <c r="I18" s="88">
        <v>0.5</v>
      </c>
      <c r="J18" s="88">
        <v>0.35</v>
      </c>
      <c r="K18" s="86">
        <v>0.4</v>
      </c>
      <c r="L18" s="86">
        <v>0.45</v>
      </c>
      <c r="M18" s="87">
        <v>0.5</v>
      </c>
      <c r="N18" s="87">
        <v>0.55000000000000004</v>
      </c>
      <c r="O18" s="64"/>
    </row>
    <row r="19" spans="2:24" ht="15" thickBot="1" x14ac:dyDescent="0.35">
      <c r="B19" s="24" t="s">
        <v>31</v>
      </c>
      <c r="C19" s="69">
        <v>409</v>
      </c>
      <c r="D19" s="69">
        <v>230.8</v>
      </c>
      <c r="E19" s="69">
        <v>266</v>
      </c>
      <c r="F19" s="73">
        <v>285.25</v>
      </c>
      <c r="G19" s="69">
        <v>272.5</v>
      </c>
      <c r="H19" s="69">
        <v>295</v>
      </c>
      <c r="I19" s="69">
        <v>317</v>
      </c>
      <c r="J19" s="69">
        <v>189</v>
      </c>
      <c r="K19" s="69">
        <v>201</v>
      </c>
      <c r="L19" s="69">
        <v>227.5</v>
      </c>
      <c r="M19" s="70">
        <v>234</v>
      </c>
      <c r="N19" s="70">
        <v>274</v>
      </c>
      <c r="O19" s="67"/>
    </row>
    <row r="20" spans="2:24" ht="29.4" thickBot="1" x14ac:dyDescent="0.35">
      <c r="B20" s="78" t="s">
        <v>36</v>
      </c>
      <c r="C20" s="54">
        <v>424</v>
      </c>
      <c r="D20" s="54">
        <v>245.8</v>
      </c>
      <c r="E20" s="76">
        <v>281</v>
      </c>
      <c r="F20" s="77" t="s">
        <v>37</v>
      </c>
      <c r="G20" s="54">
        <v>287.5</v>
      </c>
      <c r="H20" s="54">
        <v>310</v>
      </c>
      <c r="I20" s="54">
        <v>332</v>
      </c>
      <c r="J20" s="54" t="s">
        <v>37</v>
      </c>
      <c r="K20" s="58" t="s">
        <v>37</v>
      </c>
      <c r="L20" s="58" t="s">
        <v>37</v>
      </c>
      <c r="M20" s="75" t="s">
        <v>37</v>
      </c>
      <c r="N20" s="58" t="s">
        <v>37</v>
      </c>
      <c r="O20" s="67"/>
      <c r="X20" s="84"/>
    </row>
    <row r="21" spans="2:24" x14ac:dyDescent="0.3">
      <c r="B21" s="28"/>
      <c r="C21" s="28"/>
      <c r="D21" s="45"/>
      <c r="E21" s="28"/>
      <c r="F21" s="45"/>
      <c r="G21" s="45" t="s">
        <v>33</v>
      </c>
      <c r="H21" s="28"/>
      <c r="I21" s="28"/>
      <c r="J21" s="28"/>
      <c r="K21" s="28"/>
      <c r="L21" s="28"/>
      <c r="M21" s="28"/>
      <c r="N21" s="28"/>
      <c r="O21" s="66"/>
    </row>
    <row r="22" spans="2:24" ht="15" hidden="1" thickBot="1" x14ac:dyDescent="0.35">
      <c r="B22" s="246" t="s">
        <v>11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57"/>
      <c r="M22" s="57"/>
      <c r="N22" s="57"/>
      <c r="O22" s="63"/>
    </row>
    <row r="23" spans="2:24" ht="30.75" hidden="1" customHeight="1" thickBot="1" x14ac:dyDescent="0.35">
      <c r="B23" s="237" t="s">
        <v>6</v>
      </c>
      <c r="C23" s="239" t="s">
        <v>0</v>
      </c>
      <c r="D23" s="283" t="s">
        <v>34</v>
      </c>
      <c r="E23" s="284"/>
      <c r="F23" s="284"/>
      <c r="G23" s="284"/>
      <c r="H23" s="284"/>
      <c r="I23" s="284"/>
      <c r="J23" s="94"/>
      <c r="K23" s="252" t="s">
        <v>35</v>
      </c>
      <c r="L23" s="253"/>
      <c r="M23" s="253"/>
      <c r="N23" s="256"/>
      <c r="O23" s="64"/>
    </row>
    <row r="24" spans="2:24" ht="15" hidden="1" thickBot="1" x14ac:dyDescent="0.35">
      <c r="B24" s="249"/>
      <c r="C24" s="250"/>
      <c r="D24" s="51" t="s">
        <v>30</v>
      </c>
      <c r="E24" s="21">
        <v>0.4</v>
      </c>
      <c r="F24" s="71" t="s">
        <v>27</v>
      </c>
      <c r="G24" s="22">
        <v>0.43</v>
      </c>
      <c r="H24" s="21">
        <v>0.45</v>
      </c>
      <c r="I24" s="23">
        <v>0.5</v>
      </c>
      <c r="J24" s="35"/>
      <c r="K24" s="21">
        <v>0.4</v>
      </c>
      <c r="L24" s="22">
        <v>0.45</v>
      </c>
      <c r="M24" s="55">
        <v>0.5</v>
      </c>
      <c r="N24" s="53">
        <v>0.55000000000000004</v>
      </c>
      <c r="O24" s="64"/>
    </row>
    <row r="25" spans="2:24" ht="15" hidden="1" thickBot="1" x14ac:dyDescent="0.35">
      <c r="B25" s="60" t="s">
        <v>31</v>
      </c>
      <c r="C25" s="54">
        <v>418.5</v>
      </c>
      <c r="D25" s="54">
        <v>230</v>
      </c>
      <c r="E25" s="54">
        <v>252</v>
      </c>
      <c r="F25" s="58">
        <v>285.25</v>
      </c>
      <c r="G25" s="34">
        <v>272.5</v>
      </c>
      <c r="H25" s="54">
        <v>299.25</v>
      </c>
      <c r="I25" s="54">
        <v>340</v>
      </c>
      <c r="J25" s="54"/>
      <c r="K25" s="54">
        <v>203</v>
      </c>
      <c r="L25" s="54">
        <v>238</v>
      </c>
      <c r="M25" s="56">
        <v>252</v>
      </c>
      <c r="N25" s="54">
        <v>269</v>
      </c>
      <c r="O25" s="67"/>
    </row>
    <row r="26" spans="2:24" ht="29.4" hidden="1" thickBot="1" x14ac:dyDescent="0.35">
      <c r="B26" s="78" t="s">
        <v>36</v>
      </c>
      <c r="C26" s="54">
        <v>465</v>
      </c>
      <c r="D26" s="54">
        <v>245.8</v>
      </c>
      <c r="E26" s="76">
        <v>267</v>
      </c>
      <c r="F26" s="77" t="s">
        <v>37</v>
      </c>
      <c r="G26" s="54">
        <v>287.5</v>
      </c>
      <c r="H26" s="54">
        <v>330</v>
      </c>
      <c r="I26" s="54">
        <v>372</v>
      </c>
      <c r="J26" s="54"/>
      <c r="K26" s="58" t="s">
        <v>37</v>
      </c>
      <c r="L26" s="58" t="s">
        <v>37</v>
      </c>
      <c r="M26" s="75" t="s">
        <v>37</v>
      </c>
      <c r="N26" s="58" t="s">
        <v>37</v>
      </c>
    </row>
    <row r="27" spans="2:24" x14ac:dyDescent="0.3">
      <c r="B27" s="47" t="s">
        <v>29</v>
      </c>
      <c r="C27" s="47"/>
      <c r="D27" s="52"/>
      <c r="F27" s="44"/>
      <c r="G27" s="44"/>
    </row>
  </sheetData>
  <mergeCells count="24">
    <mergeCell ref="B22:K22"/>
    <mergeCell ref="B23:B24"/>
    <mergeCell ref="C23:C24"/>
    <mergeCell ref="K23:N23"/>
    <mergeCell ref="D23:I23"/>
    <mergeCell ref="B17:B18"/>
    <mergeCell ref="C17:C18"/>
    <mergeCell ref="B16:N16"/>
    <mergeCell ref="D17:I17"/>
    <mergeCell ref="J17:N17"/>
    <mergeCell ref="B11:B12"/>
    <mergeCell ref="C11:C12"/>
    <mergeCell ref="B10:N10"/>
    <mergeCell ref="D11:I11"/>
    <mergeCell ref="J11:N11"/>
    <mergeCell ref="B2:N2"/>
    <mergeCell ref="P5:P6"/>
    <mergeCell ref="P4:S4"/>
    <mergeCell ref="R5:S5"/>
    <mergeCell ref="B5:B6"/>
    <mergeCell ref="C5:C6"/>
    <mergeCell ref="D5:I5"/>
    <mergeCell ref="B4:N4"/>
    <mergeCell ref="J5:N5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A10" workbookViewId="0">
      <selection activeCell="C24" sqref="C24"/>
    </sheetView>
  </sheetViews>
  <sheetFormatPr defaultRowHeight="14.4" x14ac:dyDescent="0.3"/>
  <cols>
    <col min="2" max="2" width="11.5546875" customWidth="1"/>
    <col min="3" max="3" width="12" customWidth="1"/>
    <col min="4" max="4" width="10.5546875" customWidth="1"/>
    <col min="5" max="5" width="10.6640625" customWidth="1"/>
    <col min="6" max="6" width="9.33203125" customWidth="1"/>
    <col min="7" max="8" width="9.5546875" customWidth="1"/>
    <col min="9" max="9" width="10.5546875" customWidth="1"/>
    <col min="10" max="10" width="10.44140625" customWidth="1"/>
    <col min="11" max="11" width="10.109375" customWidth="1"/>
    <col min="12" max="12" width="9.5546875" bestFit="1" customWidth="1"/>
    <col min="13" max="13" width="10.33203125" customWidth="1"/>
  </cols>
  <sheetData>
    <row r="2" spans="2:13" ht="23.4" x14ac:dyDescent="0.45">
      <c r="B2" s="233" t="s">
        <v>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2:13" ht="15" thickBot="1" x14ac:dyDescent="0.35">
      <c r="D3" s="44"/>
      <c r="F3" s="44"/>
      <c r="G3" s="44"/>
    </row>
    <row r="4" spans="2:13" ht="16.8" thickBot="1" x14ac:dyDescent="0.35">
      <c r="B4" s="234" t="s">
        <v>42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2:13" ht="15" thickBot="1" x14ac:dyDescent="0.35">
      <c r="B5" s="251" t="s">
        <v>6</v>
      </c>
      <c r="C5" s="250" t="s">
        <v>0</v>
      </c>
      <c r="D5" s="283" t="s">
        <v>34</v>
      </c>
      <c r="E5" s="284"/>
      <c r="F5" s="284"/>
      <c r="G5" s="284"/>
      <c r="H5" s="284"/>
      <c r="I5" s="284"/>
      <c r="J5" s="252" t="s">
        <v>35</v>
      </c>
      <c r="K5" s="253"/>
      <c r="L5" s="253"/>
      <c r="M5" s="256"/>
    </row>
    <row r="6" spans="2:13" ht="15" thickBot="1" x14ac:dyDescent="0.35">
      <c r="B6" s="238"/>
      <c r="C6" s="240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6">
        <v>0.4</v>
      </c>
      <c r="K6" s="86">
        <v>0.45</v>
      </c>
      <c r="L6" s="87">
        <v>0.5</v>
      </c>
      <c r="M6" s="87">
        <v>0.55000000000000004</v>
      </c>
    </row>
    <row r="7" spans="2:13" ht="15" thickBot="1" x14ac:dyDescent="0.35">
      <c r="B7" s="24" t="s">
        <v>3</v>
      </c>
      <c r="C7" s="34">
        <f>'с 15.02.'!C7/1.2</f>
        <v>304.16666666666669</v>
      </c>
      <c r="D7" s="34">
        <f>'с 15.02.'!D7/1.2</f>
        <v>178.95833333333334</v>
      </c>
      <c r="E7" s="34">
        <f>'с 15.02.'!E7/1.2</f>
        <v>205.08333333333334</v>
      </c>
      <c r="F7" s="34">
        <f>'с 15.02.'!F7/1.2</f>
        <v>227.37500000000003</v>
      </c>
      <c r="G7" s="34">
        <f>'с 15.02.'!G7/1.2</f>
        <v>209.41666666666669</v>
      </c>
      <c r="H7" s="34">
        <f>'с 15.02.'!H7/1.2</f>
        <v>222.5</v>
      </c>
      <c r="I7" s="34">
        <f>'с 15.02.'!I7/1.2</f>
        <v>244.16666666666669</v>
      </c>
      <c r="J7" s="34">
        <f>'с 15.02.'!K7/1.2</f>
        <v>155.58333333333334</v>
      </c>
      <c r="K7" s="34">
        <f>'с 15.02.'!L7/1.2</f>
        <v>177.08333333333334</v>
      </c>
      <c r="L7" s="34">
        <f>'с 15.02.'!M7/1.2</f>
        <v>183.33333333333334</v>
      </c>
      <c r="M7" s="34">
        <f>'с 15.02.'!N7/1.2</f>
        <v>207.08333333333334</v>
      </c>
    </row>
    <row r="8" spans="2:13" ht="15" thickBot="1" x14ac:dyDescent="0.35">
      <c r="B8" s="24" t="s">
        <v>4</v>
      </c>
      <c r="C8" s="34">
        <f>'с 15.02.'!C7/1.15</f>
        <v>317.39130434782612</v>
      </c>
      <c r="D8" s="34">
        <f>'с 15.02.'!D7/1.15</f>
        <v>186.73913043478262</v>
      </c>
      <c r="E8" s="34">
        <f>'с 15.02.'!E7/1.15</f>
        <v>214</v>
      </c>
      <c r="F8" s="34">
        <f>'с 15.02.'!F7/1.15</f>
        <v>237.26086956521743</v>
      </c>
      <c r="G8" s="34">
        <f>'с 15.02.'!G7/1.15</f>
        <v>218.52173913043481</v>
      </c>
      <c r="H8" s="34">
        <f>'с 15.02.'!H7/1.15</f>
        <v>232.17391304347828</v>
      </c>
      <c r="I8" s="34">
        <f>'с 15.02.'!I7/1.15</f>
        <v>254.78260869565219</v>
      </c>
      <c r="J8" s="34">
        <f>'с 15.02.'!K7/1.15</f>
        <v>162.34782608695653</v>
      </c>
      <c r="K8" s="34">
        <f>'с 15.02.'!L7/1.15</f>
        <v>184.78260869565219</v>
      </c>
      <c r="L8" s="34">
        <f>'с 15.02.'!M7/1.15</f>
        <v>191.30434782608697</v>
      </c>
      <c r="M8" s="34">
        <f>'с 15.02.'!N7/1.15</f>
        <v>216.08695652173915</v>
      </c>
    </row>
    <row r="9" spans="2:13" ht="43.8" thickBot="1" x14ac:dyDescent="0.35">
      <c r="B9" s="78" t="s">
        <v>36</v>
      </c>
      <c r="C9" s="54">
        <f>'с 15.02.'!C8/1.25</f>
        <v>304</v>
      </c>
      <c r="D9" s="54">
        <f>'с 15.02.'!D8/1.25</f>
        <v>181.6</v>
      </c>
      <c r="E9" s="54">
        <f>'с 15.02.'!E8/1.25</f>
        <v>207.2</v>
      </c>
      <c r="F9" s="54" t="s">
        <v>37</v>
      </c>
      <c r="G9" s="54">
        <f>'с 15.02.'!G8/1.25</f>
        <v>211.2</v>
      </c>
      <c r="H9" s="54">
        <f>'с 15.02.'!H8/1.25</f>
        <v>223.2</v>
      </c>
      <c r="I9" s="54">
        <f>'с 15.02.'!I8/1.25</f>
        <v>244</v>
      </c>
      <c r="J9" s="58" t="s">
        <v>37</v>
      </c>
      <c r="K9" s="58" t="s">
        <v>37</v>
      </c>
      <c r="L9" s="75" t="s">
        <v>37</v>
      </c>
      <c r="M9" s="58" t="s">
        <v>37</v>
      </c>
    </row>
    <row r="10" spans="2:13" ht="15" thickBot="1" x14ac:dyDescent="0.35">
      <c r="B10" s="28"/>
      <c r="C10" s="28"/>
      <c r="D10" s="45"/>
      <c r="E10" s="28"/>
      <c r="F10" s="45"/>
      <c r="G10" s="45"/>
      <c r="H10" s="28"/>
      <c r="I10" s="28"/>
      <c r="J10" s="28"/>
      <c r="K10" s="28"/>
      <c r="L10" s="28"/>
      <c r="M10" s="28"/>
    </row>
    <row r="11" spans="2:13" ht="16.8" thickBot="1" x14ac:dyDescent="0.35">
      <c r="B11" s="234" t="s">
        <v>43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</row>
    <row r="12" spans="2:13" ht="15" thickBot="1" x14ac:dyDescent="0.35">
      <c r="B12" s="237" t="s">
        <v>6</v>
      </c>
      <c r="C12" s="239" t="s">
        <v>0</v>
      </c>
      <c r="D12" s="283" t="s">
        <v>34</v>
      </c>
      <c r="E12" s="284"/>
      <c r="F12" s="284"/>
      <c r="G12" s="284"/>
      <c r="H12" s="284"/>
      <c r="I12" s="284"/>
      <c r="J12" s="252" t="s">
        <v>35</v>
      </c>
      <c r="K12" s="253"/>
      <c r="L12" s="253"/>
      <c r="M12" s="256"/>
    </row>
    <row r="13" spans="2:13" ht="15" thickBot="1" x14ac:dyDescent="0.35">
      <c r="B13" s="238"/>
      <c r="C13" s="240"/>
      <c r="D13" s="51" t="s">
        <v>30</v>
      </c>
      <c r="E13" s="85">
        <v>0.4</v>
      </c>
      <c r="F13" s="74" t="s">
        <v>27</v>
      </c>
      <c r="G13" s="85">
        <v>0.43</v>
      </c>
      <c r="H13" s="85">
        <v>0.45</v>
      </c>
      <c r="I13" s="88">
        <v>0.5</v>
      </c>
      <c r="J13" s="86">
        <v>0.4</v>
      </c>
      <c r="K13" s="86">
        <v>0.45</v>
      </c>
      <c r="L13" s="87">
        <v>0.5</v>
      </c>
      <c r="M13" s="87">
        <v>0.55000000000000004</v>
      </c>
    </row>
    <row r="14" spans="2:13" ht="15" thickBot="1" x14ac:dyDescent="0.35">
      <c r="B14" s="24" t="s">
        <v>3</v>
      </c>
      <c r="C14" s="34">
        <f>'с 15.02.'!C13/1.2</f>
        <v>326.66666666666669</v>
      </c>
      <c r="D14" s="34">
        <f>'с 15.02.'!D13/1.2</f>
        <v>184.58333333333334</v>
      </c>
      <c r="E14" s="34">
        <f>'с 15.02.'!E13/1.2</f>
        <v>214.16666666666669</v>
      </c>
      <c r="F14" s="34">
        <f>'с 15.02.'!F13/1.2</f>
        <v>227.37500000000003</v>
      </c>
      <c r="G14" s="34">
        <f>'с 15.02.'!G13/1.2</f>
        <v>219.41666666666669</v>
      </c>
      <c r="H14" s="34">
        <f>'с 15.02.'!H13/1.2</f>
        <v>235</v>
      </c>
      <c r="I14" s="34">
        <f>'с 15.02.'!I13/1.2</f>
        <v>252.5</v>
      </c>
      <c r="J14" s="34">
        <f>'с 15.02.'!K13/1.2</f>
        <v>158.75</v>
      </c>
      <c r="K14" s="34">
        <f>'с 15.02.'!L13/1.2</f>
        <v>180.41666666666669</v>
      </c>
      <c r="L14" s="34">
        <f>'с 15.02.'!M13/1.2</f>
        <v>189.16666666666669</v>
      </c>
      <c r="M14" s="34">
        <f>'с 15.02.'!N13/1.2</f>
        <v>217.41666666666666</v>
      </c>
    </row>
    <row r="15" spans="2:13" ht="15" thickBot="1" x14ac:dyDescent="0.35">
      <c r="B15" s="24" t="s">
        <v>4</v>
      </c>
      <c r="C15" s="34">
        <f>'с 15.02.'!C13/1.15</f>
        <v>340.86956521739131</v>
      </c>
      <c r="D15" s="34">
        <f>'с 15.02.'!D13/1.15</f>
        <v>192.60869565217394</v>
      </c>
      <c r="E15" s="34">
        <f>'с 15.02.'!E13/1.15</f>
        <v>223.47826086956525</v>
      </c>
      <c r="F15" s="34">
        <f>'с 15.02.'!F13/1.15</f>
        <v>237.26086956521743</v>
      </c>
      <c r="G15" s="34">
        <f>'с 15.02.'!G13/1.15</f>
        <v>228.95652173913047</v>
      </c>
      <c r="H15" s="34">
        <f>'с 15.02.'!H13/1.15</f>
        <v>245.21739130434784</v>
      </c>
      <c r="I15" s="34">
        <f>'с 15.02.'!I13/1.15</f>
        <v>263.47826086956525</v>
      </c>
      <c r="J15" s="34">
        <f>'с 15.02.'!K13/1.15</f>
        <v>165.6521739130435</v>
      </c>
      <c r="K15" s="34">
        <f>'с 15.02.'!L13/1.15</f>
        <v>188.2608695652174</v>
      </c>
      <c r="L15" s="34">
        <f>'с 15.02.'!M13/1.15</f>
        <v>197.39130434782609</v>
      </c>
      <c r="M15" s="34">
        <f>'с 15.02.'!N13/1.15</f>
        <v>226.86956521739131</v>
      </c>
    </row>
    <row r="16" spans="2:13" ht="43.8" thickBot="1" x14ac:dyDescent="0.35">
      <c r="B16" s="78" t="s">
        <v>36</v>
      </c>
      <c r="C16" s="54">
        <f>'с 15.02.'!C14/1.25</f>
        <v>325.60000000000002</v>
      </c>
      <c r="D16" s="54">
        <f>'с 15.02.'!D14/1.25</f>
        <v>189.2</v>
      </c>
      <c r="E16" s="54">
        <f>'с 15.02.'!E14/1.25</f>
        <v>217.6</v>
      </c>
      <c r="F16" s="54" t="s">
        <v>37</v>
      </c>
      <c r="G16" s="54">
        <f>'с 15.02.'!G14/1.25</f>
        <v>222.64000000000001</v>
      </c>
      <c r="H16" s="54">
        <f>'с 15.02.'!H14/1.25</f>
        <v>237.6</v>
      </c>
      <c r="I16" s="54">
        <f>'с 15.02.'!I14/1.25</f>
        <v>254.4</v>
      </c>
      <c r="J16" s="58" t="s">
        <v>37</v>
      </c>
      <c r="K16" s="58" t="s">
        <v>37</v>
      </c>
      <c r="L16" s="75" t="s">
        <v>37</v>
      </c>
      <c r="M16" s="58" t="s">
        <v>37</v>
      </c>
    </row>
    <row r="17" spans="2:13" ht="15" thickBot="1" x14ac:dyDescent="0.35">
      <c r="B17" s="28"/>
      <c r="C17" s="28"/>
      <c r="D17" s="45"/>
      <c r="E17" s="28"/>
      <c r="F17" s="45"/>
      <c r="G17" s="45"/>
      <c r="H17" s="28"/>
      <c r="I17" s="28"/>
      <c r="J17" s="28"/>
      <c r="K17" s="28"/>
      <c r="L17" s="28"/>
      <c r="M17" s="28"/>
    </row>
    <row r="18" spans="2:13" ht="16.8" thickBot="1" x14ac:dyDescent="0.35">
      <c r="B18" s="234" t="s">
        <v>44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</row>
    <row r="19" spans="2:13" ht="15" thickBot="1" x14ac:dyDescent="0.35">
      <c r="B19" s="237" t="s">
        <v>6</v>
      </c>
      <c r="C19" s="239" t="s">
        <v>0</v>
      </c>
      <c r="D19" s="283" t="s">
        <v>34</v>
      </c>
      <c r="E19" s="284"/>
      <c r="F19" s="284"/>
      <c r="G19" s="284"/>
      <c r="H19" s="284"/>
      <c r="I19" s="284"/>
      <c r="J19" s="252" t="s">
        <v>35</v>
      </c>
      <c r="K19" s="253"/>
      <c r="L19" s="253"/>
      <c r="M19" s="256"/>
    </row>
    <row r="20" spans="2:13" ht="15" thickBot="1" x14ac:dyDescent="0.35">
      <c r="B20" s="238"/>
      <c r="C20" s="240"/>
      <c r="D20" s="51" t="s">
        <v>30</v>
      </c>
      <c r="E20" s="85">
        <v>0.4</v>
      </c>
      <c r="F20" s="74" t="s">
        <v>27</v>
      </c>
      <c r="G20" s="85">
        <v>0.43</v>
      </c>
      <c r="H20" s="85">
        <v>0.45</v>
      </c>
      <c r="I20" s="88">
        <v>0.5</v>
      </c>
      <c r="J20" s="86">
        <v>0.4</v>
      </c>
      <c r="K20" s="86">
        <v>0.45</v>
      </c>
      <c r="L20" s="87">
        <v>0.5</v>
      </c>
      <c r="M20" s="87">
        <v>0.55000000000000004</v>
      </c>
    </row>
    <row r="21" spans="2:13" ht="15" thickBot="1" x14ac:dyDescent="0.35">
      <c r="B21" s="24" t="s">
        <v>3</v>
      </c>
      <c r="C21" s="69">
        <f>'с 15.02.'!C19/1.2</f>
        <v>340.83333333333337</v>
      </c>
      <c r="D21" s="69">
        <f>'с 15.02.'!D19/1.2</f>
        <v>192.33333333333334</v>
      </c>
      <c r="E21" s="69">
        <f>'с 15.02.'!E19/1.2</f>
        <v>221.66666666666669</v>
      </c>
      <c r="F21" s="69">
        <f>'с 15.02.'!F19/1.2</f>
        <v>237.70833333333334</v>
      </c>
      <c r="G21" s="69">
        <f>'с 15.02.'!G19/1.2</f>
        <v>227.08333333333334</v>
      </c>
      <c r="H21" s="69">
        <f>'с 15.02.'!H19/1.2</f>
        <v>245.83333333333334</v>
      </c>
      <c r="I21" s="69">
        <f>'с 15.02.'!I19/1.2</f>
        <v>264.16666666666669</v>
      </c>
      <c r="J21" s="69">
        <f>'с 15.02.'!K19/1.2</f>
        <v>167.5</v>
      </c>
      <c r="K21" s="69">
        <f>'с 15.02.'!L19/1.2</f>
        <v>189.58333333333334</v>
      </c>
      <c r="L21" s="69">
        <f>'с 15.02.'!M19/1.2</f>
        <v>195</v>
      </c>
      <c r="M21" s="69">
        <f>'с 15.02.'!N19/1.2</f>
        <v>228.33333333333334</v>
      </c>
    </row>
    <row r="22" spans="2:13" ht="15" thickBot="1" x14ac:dyDescent="0.35">
      <c r="B22" s="24" t="s">
        <v>4</v>
      </c>
      <c r="C22" s="69">
        <f>'с 15.02.'!C19/1.15</f>
        <v>355.6521739130435</v>
      </c>
      <c r="D22" s="69">
        <f>'с 15.02.'!D19/1.15</f>
        <v>200.69565217391306</v>
      </c>
      <c r="E22" s="69">
        <f>'с 15.02.'!E19/1.15</f>
        <v>231.30434782608697</v>
      </c>
      <c r="F22" s="69">
        <f>'с 15.02.'!F19/1.15</f>
        <v>248.04347826086959</v>
      </c>
      <c r="G22" s="69">
        <f>'с 15.02.'!G19/1.15</f>
        <v>236.95652173913047</v>
      </c>
      <c r="H22" s="69">
        <f>'с 15.02.'!H19/1.15</f>
        <v>256.52173913043481</v>
      </c>
      <c r="I22" s="69">
        <f>'с 15.02.'!I19/1.15</f>
        <v>275.6521739130435</v>
      </c>
      <c r="J22" s="69">
        <f>'с 15.02.'!K19/1.15</f>
        <v>174.78260869565219</v>
      </c>
      <c r="K22" s="69">
        <f>'с 15.02.'!L19/1.15</f>
        <v>197.82608695652175</v>
      </c>
      <c r="L22" s="69">
        <f>'с 15.02.'!M19/1.15</f>
        <v>203.47826086956525</v>
      </c>
      <c r="M22" s="69">
        <f>'с 15.02.'!N19/1.15</f>
        <v>238.2608695652174</v>
      </c>
    </row>
    <row r="23" spans="2:13" ht="43.8" thickBot="1" x14ac:dyDescent="0.35">
      <c r="B23" s="78" t="s">
        <v>36</v>
      </c>
      <c r="C23" s="54">
        <f>'с 15.02.'!C20/1.25</f>
        <v>339.2</v>
      </c>
      <c r="D23" s="54">
        <f>'с 15.02.'!D20/1.25</f>
        <v>196.64000000000001</v>
      </c>
      <c r="E23" s="54">
        <f>'с 15.02.'!E20/1.25</f>
        <v>224.8</v>
      </c>
      <c r="F23" s="54" t="s">
        <v>37</v>
      </c>
      <c r="G23" s="54">
        <f>'с 15.02.'!G20/1.25</f>
        <v>230</v>
      </c>
      <c r="H23" s="54">
        <f>'с 15.02.'!H20/1.25</f>
        <v>248</v>
      </c>
      <c r="I23" s="54">
        <f>'с 15.02.'!I20/1.25</f>
        <v>265.60000000000002</v>
      </c>
      <c r="J23" s="58" t="s">
        <v>37</v>
      </c>
      <c r="K23" s="58" t="s">
        <v>37</v>
      </c>
      <c r="L23" s="75" t="s">
        <v>37</v>
      </c>
      <c r="M23" s="58" t="s">
        <v>37</v>
      </c>
    </row>
  </sheetData>
  <mergeCells count="16">
    <mergeCell ref="B2:M2"/>
    <mergeCell ref="B4:M4"/>
    <mergeCell ref="B5:B6"/>
    <mergeCell ref="C5:C6"/>
    <mergeCell ref="D5:I5"/>
    <mergeCell ref="J5:M5"/>
    <mergeCell ref="B19:B20"/>
    <mergeCell ref="C19:C20"/>
    <mergeCell ref="D19:I19"/>
    <mergeCell ref="J19:M19"/>
    <mergeCell ref="B11:M11"/>
    <mergeCell ref="B12:B13"/>
    <mergeCell ref="C12:C13"/>
    <mergeCell ref="D12:I12"/>
    <mergeCell ref="J12:M12"/>
    <mergeCell ref="B18:M1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7"/>
  <sheetViews>
    <sheetView workbookViewId="0">
      <selection activeCell="E13" sqref="E13"/>
    </sheetView>
  </sheetViews>
  <sheetFormatPr defaultRowHeight="14.4" x14ac:dyDescent="0.3"/>
  <cols>
    <col min="2" max="2" width="12.88671875" customWidth="1"/>
    <col min="3" max="3" width="13.33203125" customWidth="1"/>
    <col min="4" max="4" width="10.33203125" style="44" bestFit="1" customWidth="1"/>
    <col min="5" max="13" width="9.5546875" bestFit="1" customWidth="1"/>
    <col min="14" max="14" width="9.109375" style="62"/>
  </cols>
  <sheetData>
    <row r="2" spans="2:20" ht="23.4" x14ac:dyDescent="0.45">
      <c r="B2" s="233" t="s">
        <v>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79"/>
      <c r="O2" s="79" t="s">
        <v>38</v>
      </c>
    </row>
    <row r="3" spans="2:20" ht="15" thickBot="1" x14ac:dyDescent="0.35">
      <c r="F3" s="44"/>
      <c r="G3" s="44"/>
      <c r="O3" s="47" t="s">
        <v>41</v>
      </c>
      <c r="P3" s="47"/>
      <c r="Q3" s="47"/>
      <c r="R3" s="47"/>
      <c r="S3" s="47"/>
      <c r="T3" s="47"/>
    </row>
    <row r="4" spans="2:20" ht="15" thickBot="1" x14ac:dyDescent="0.35">
      <c r="B4" s="234" t="s">
        <v>32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63"/>
      <c r="O4" s="278" t="s">
        <v>40</v>
      </c>
      <c r="P4" s="279"/>
      <c r="Q4" s="279"/>
      <c r="R4" s="280"/>
    </row>
    <row r="5" spans="2:20" ht="30.75" customHeight="1" thickBot="1" x14ac:dyDescent="0.35">
      <c r="B5" s="251" t="s">
        <v>6</v>
      </c>
      <c r="C5" s="250" t="s">
        <v>0</v>
      </c>
      <c r="D5" s="283" t="s">
        <v>34</v>
      </c>
      <c r="E5" s="284"/>
      <c r="F5" s="284"/>
      <c r="G5" s="284"/>
      <c r="H5" s="284"/>
      <c r="I5" s="284"/>
      <c r="J5" s="252" t="s">
        <v>35</v>
      </c>
      <c r="K5" s="253"/>
      <c r="L5" s="253"/>
      <c r="M5" s="256"/>
      <c r="N5" s="63"/>
      <c r="O5" s="276" t="s">
        <v>6</v>
      </c>
      <c r="P5" s="80" t="s">
        <v>39</v>
      </c>
      <c r="Q5" s="281" t="s">
        <v>35</v>
      </c>
      <c r="R5" s="282"/>
    </row>
    <row r="6" spans="2:20" ht="15" thickBot="1" x14ac:dyDescent="0.35">
      <c r="B6" s="238"/>
      <c r="C6" s="240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6">
        <v>0.4</v>
      </c>
      <c r="K6" s="86">
        <v>0.45</v>
      </c>
      <c r="L6" s="87">
        <v>0.5</v>
      </c>
      <c r="M6" s="87">
        <v>0.55000000000000004</v>
      </c>
      <c r="N6" s="64"/>
      <c r="O6" s="277"/>
      <c r="P6" s="89">
        <v>0.4</v>
      </c>
      <c r="Q6" s="90">
        <v>0.4</v>
      </c>
      <c r="R6" s="91">
        <v>0.5</v>
      </c>
    </row>
    <row r="7" spans="2:20" ht="15" thickBot="1" x14ac:dyDescent="0.35">
      <c r="B7" s="24" t="s">
        <v>31</v>
      </c>
      <c r="C7" s="34">
        <v>371.25</v>
      </c>
      <c r="D7" s="34">
        <v>214.75</v>
      </c>
      <c r="E7" s="61">
        <v>246.1</v>
      </c>
      <c r="F7" s="68">
        <v>272.85000000000002</v>
      </c>
      <c r="G7" s="34">
        <v>251.3</v>
      </c>
      <c r="H7" s="34">
        <v>272.5</v>
      </c>
      <c r="I7" s="34">
        <v>303</v>
      </c>
      <c r="J7" s="58">
        <v>186.7</v>
      </c>
      <c r="K7" s="72">
        <v>212.5</v>
      </c>
      <c r="L7" s="58">
        <v>220</v>
      </c>
      <c r="M7" s="58">
        <v>248.5</v>
      </c>
      <c r="N7" s="65"/>
      <c r="O7" s="81" t="s">
        <v>4</v>
      </c>
      <c r="P7" s="82">
        <v>233</v>
      </c>
      <c r="Q7" s="83">
        <v>186.7</v>
      </c>
      <c r="R7" s="83">
        <v>220</v>
      </c>
    </row>
    <row r="8" spans="2:20" ht="29.4" thickBot="1" x14ac:dyDescent="0.35">
      <c r="B8" s="78" t="s">
        <v>36</v>
      </c>
      <c r="C8" s="54">
        <v>386.25</v>
      </c>
      <c r="D8" s="54">
        <v>227</v>
      </c>
      <c r="E8" s="76">
        <v>259</v>
      </c>
      <c r="F8" s="77" t="s">
        <v>37</v>
      </c>
      <c r="G8" s="54">
        <v>264</v>
      </c>
      <c r="H8" s="54">
        <v>285</v>
      </c>
      <c r="I8" s="54">
        <v>315</v>
      </c>
      <c r="J8" s="58" t="s">
        <v>37</v>
      </c>
      <c r="K8" s="58" t="s">
        <v>37</v>
      </c>
      <c r="L8" s="75" t="s">
        <v>37</v>
      </c>
      <c r="M8" s="58" t="s">
        <v>37</v>
      </c>
      <c r="N8" s="65"/>
    </row>
    <row r="9" spans="2:20" ht="15" thickBot="1" x14ac:dyDescent="0.35">
      <c r="B9" s="28"/>
      <c r="C9" s="28"/>
      <c r="D9" s="45"/>
      <c r="E9" s="28"/>
      <c r="F9" s="45"/>
      <c r="G9" s="45"/>
      <c r="H9" s="28"/>
      <c r="I9" s="28"/>
      <c r="J9" s="28"/>
      <c r="K9" s="28"/>
      <c r="L9" s="28"/>
      <c r="M9" s="28"/>
      <c r="N9" s="66"/>
    </row>
    <row r="10" spans="2:20" ht="15" thickBot="1" x14ac:dyDescent="0.35">
      <c r="B10" s="234" t="s">
        <v>17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63"/>
    </row>
    <row r="11" spans="2:20" ht="30.75" customHeight="1" thickBot="1" x14ac:dyDescent="0.35">
      <c r="B11" s="237" t="s">
        <v>6</v>
      </c>
      <c r="C11" s="239" t="s">
        <v>0</v>
      </c>
      <c r="D11" s="283" t="s">
        <v>34</v>
      </c>
      <c r="E11" s="284"/>
      <c r="F11" s="284"/>
      <c r="G11" s="284"/>
      <c r="H11" s="284"/>
      <c r="I11" s="284"/>
      <c r="J11" s="252" t="s">
        <v>35</v>
      </c>
      <c r="K11" s="253"/>
      <c r="L11" s="253"/>
      <c r="M11" s="256"/>
      <c r="N11" s="63"/>
    </row>
    <row r="12" spans="2:20" ht="15" thickBot="1" x14ac:dyDescent="0.35">
      <c r="B12" s="238"/>
      <c r="C12" s="240"/>
      <c r="D12" s="51" t="s">
        <v>30</v>
      </c>
      <c r="E12" s="85">
        <v>0.4</v>
      </c>
      <c r="F12" s="74" t="s">
        <v>27</v>
      </c>
      <c r="G12" s="85">
        <v>0.43</v>
      </c>
      <c r="H12" s="85">
        <v>0.45</v>
      </c>
      <c r="I12" s="88">
        <v>0.5</v>
      </c>
      <c r="J12" s="86">
        <v>0.4</v>
      </c>
      <c r="K12" s="86">
        <v>0.45</v>
      </c>
      <c r="L12" s="87">
        <v>0.5</v>
      </c>
      <c r="M12" s="87">
        <v>0.55000000000000004</v>
      </c>
      <c r="N12" s="64"/>
    </row>
    <row r="13" spans="2:20" ht="15" thickBot="1" x14ac:dyDescent="0.35">
      <c r="B13" s="24" t="s">
        <v>31</v>
      </c>
      <c r="C13" s="34">
        <v>409.5</v>
      </c>
      <c r="D13" s="34">
        <v>221.5</v>
      </c>
      <c r="E13" s="72">
        <v>257</v>
      </c>
      <c r="F13" s="72">
        <v>272.85000000000002</v>
      </c>
      <c r="G13" s="72">
        <v>263.3</v>
      </c>
      <c r="H13" s="72">
        <v>292.95</v>
      </c>
      <c r="I13" s="72">
        <v>323</v>
      </c>
      <c r="J13" s="72">
        <v>190.5</v>
      </c>
      <c r="K13" s="72">
        <v>216.5</v>
      </c>
      <c r="L13" s="59">
        <v>227</v>
      </c>
      <c r="M13" s="58">
        <v>260.89999999999998</v>
      </c>
      <c r="N13" s="67"/>
    </row>
    <row r="14" spans="2:20" ht="29.4" thickBot="1" x14ac:dyDescent="0.35">
      <c r="B14" s="78" t="s">
        <v>36</v>
      </c>
      <c r="C14" s="54">
        <v>424.5</v>
      </c>
      <c r="D14" s="54">
        <v>236.5</v>
      </c>
      <c r="E14" s="76">
        <v>272</v>
      </c>
      <c r="F14" s="77" t="s">
        <v>37</v>
      </c>
      <c r="G14" s="54">
        <v>278.3</v>
      </c>
      <c r="H14" s="54">
        <v>308</v>
      </c>
      <c r="I14" s="54">
        <v>338</v>
      </c>
      <c r="J14" s="58" t="s">
        <v>37</v>
      </c>
      <c r="K14" s="58" t="s">
        <v>37</v>
      </c>
      <c r="L14" s="75" t="s">
        <v>37</v>
      </c>
      <c r="M14" s="58" t="s">
        <v>37</v>
      </c>
      <c r="N14" s="67"/>
    </row>
    <row r="15" spans="2:20" ht="15" thickBot="1" x14ac:dyDescent="0.35">
      <c r="B15" s="28"/>
      <c r="C15" s="28"/>
      <c r="D15" s="45"/>
      <c r="E15" s="28"/>
      <c r="F15" s="45"/>
      <c r="G15" s="45"/>
      <c r="H15" s="28"/>
      <c r="I15" s="28"/>
      <c r="J15" s="28"/>
      <c r="K15" s="28"/>
      <c r="L15" s="28"/>
      <c r="M15" s="28"/>
      <c r="N15" s="66"/>
    </row>
    <row r="16" spans="2:20" ht="15" thickBot="1" x14ac:dyDescent="0.35">
      <c r="B16" s="234" t="s">
        <v>10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63"/>
    </row>
    <row r="17" spans="2:23" ht="30.75" customHeight="1" thickBot="1" x14ac:dyDescent="0.35">
      <c r="B17" s="237" t="s">
        <v>6</v>
      </c>
      <c r="C17" s="239" t="s">
        <v>0</v>
      </c>
      <c r="D17" s="283" t="s">
        <v>34</v>
      </c>
      <c r="E17" s="284"/>
      <c r="F17" s="284"/>
      <c r="G17" s="284"/>
      <c r="H17" s="284"/>
      <c r="I17" s="284"/>
      <c r="J17" s="252" t="s">
        <v>35</v>
      </c>
      <c r="K17" s="253"/>
      <c r="L17" s="253"/>
      <c r="M17" s="256"/>
      <c r="N17" s="64"/>
    </row>
    <row r="18" spans="2:23" ht="15" thickBot="1" x14ac:dyDescent="0.35">
      <c r="B18" s="238"/>
      <c r="C18" s="240"/>
      <c r="D18" s="51" t="s">
        <v>30</v>
      </c>
      <c r="E18" s="85">
        <v>0.4</v>
      </c>
      <c r="F18" s="74" t="s">
        <v>27</v>
      </c>
      <c r="G18" s="85">
        <v>0.43</v>
      </c>
      <c r="H18" s="85">
        <v>0.45</v>
      </c>
      <c r="I18" s="88">
        <v>0.5</v>
      </c>
      <c r="J18" s="86">
        <v>0.4</v>
      </c>
      <c r="K18" s="86">
        <v>0.45</v>
      </c>
      <c r="L18" s="87">
        <v>0.5</v>
      </c>
      <c r="M18" s="87">
        <v>0.55000000000000004</v>
      </c>
      <c r="N18" s="64"/>
    </row>
    <row r="19" spans="2:23" ht="15" thickBot="1" x14ac:dyDescent="0.35">
      <c r="B19" s="24" t="s">
        <v>31</v>
      </c>
      <c r="C19" s="69">
        <v>450</v>
      </c>
      <c r="D19" s="69">
        <v>230.8</v>
      </c>
      <c r="E19" s="69">
        <v>266</v>
      </c>
      <c r="F19" s="73">
        <v>285.25</v>
      </c>
      <c r="G19" s="69">
        <v>272.5</v>
      </c>
      <c r="H19" s="69">
        <v>315</v>
      </c>
      <c r="I19" s="69">
        <v>357</v>
      </c>
      <c r="J19" s="69">
        <v>201</v>
      </c>
      <c r="K19" s="69">
        <v>227.5</v>
      </c>
      <c r="L19" s="70">
        <v>234</v>
      </c>
      <c r="M19" s="70">
        <v>274</v>
      </c>
      <c r="N19" s="67"/>
    </row>
    <row r="20" spans="2:23" ht="29.4" thickBot="1" x14ac:dyDescent="0.35">
      <c r="B20" s="78" t="s">
        <v>36</v>
      </c>
      <c r="C20" s="54">
        <v>465</v>
      </c>
      <c r="D20" s="54">
        <v>245.8</v>
      </c>
      <c r="E20" s="76">
        <v>281</v>
      </c>
      <c r="F20" s="77" t="s">
        <v>37</v>
      </c>
      <c r="G20" s="54">
        <v>287.5</v>
      </c>
      <c r="H20" s="54">
        <v>330</v>
      </c>
      <c r="I20" s="54">
        <v>372</v>
      </c>
      <c r="J20" s="58" t="s">
        <v>37</v>
      </c>
      <c r="K20" s="58" t="s">
        <v>37</v>
      </c>
      <c r="L20" s="75" t="s">
        <v>37</v>
      </c>
      <c r="M20" s="58" t="s">
        <v>37</v>
      </c>
      <c r="N20" s="67"/>
      <c r="W20" s="84"/>
    </row>
    <row r="21" spans="2:23" x14ac:dyDescent="0.3">
      <c r="B21" s="28"/>
      <c r="C21" s="28"/>
      <c r="D21" s="45"/>
      <c r="E21" s="28"/>
      <c r="F21" s="45"/>
      <c r="G21" s="45" t="s">
        <v>33</v>
      </c>
      <c r="H21" s="28"/>
      <c r="I21" s="28"/>
      <c r="J21" s="28"/>
      <c r="K21" s="28"/>
      <c r="L21" s="28"/>
      <c r="M21" s="28"/>
      <c r="N21" s="66"/>
    </row>
    <row r="22" spans="2:23" ht="15" hidden="1" thickBot="1" x14ac:dyDescent="0.35">
      <c r="B22" s="246" t="s">
        <v>11</v>
      </c>
      <c r="C22" s="247"/>
      <c r="D22" s="247"/>
      <c r="E22" s="247"/>
      <c r="F22" s="247"/>
      <c r="G22" s="247"/>
      <c r="H22" s="247"/>
      <c r="I22" s="247"/>
      <c r="J22" s="247"/>
      <c r="K22" s="93"/>
      <c r="L22" s="93"/>
      <c r="M22" s="93"/>
      <c r="N22" s="63"/>
    </row>
    <row r="23" spans="2:23" ht="30.75" hidden="1" customHeight="1" thickBot="1" x14ac:dyDescent="0.35">
      <c r="B23" s="237" t="s">
        <v>6</v>
      </c>
      <c r="C23" s="239" t="s">
        <v>0</v>
      </c>
      <c r="D23" s="283" t="s">
        <v>34</v>
      </c>
      <c r="E23" s="284"/>
      <c r="F23" s="284"/>
      <c r="G23" s="284"/>
      <c r="H23" s="284"/>
      <c r="I23" s="284"/>
      <c r="J23" s="252" t="s">
        <v>35</v>
      </c>
      <c r="K23" s="253"/>
      <c r="L23" s="253"/>
      <c r="M23" s="256"/>
      <c r="N23" s="64"/>
    </row>
    <row r="24" spans="2:23" ht="15" hidden="1" thickBot="1" x14ac:dyDescent="0.35">
      <c r="B24" s="249"/>
      <c r="C24" s="250"/>
      <c r="D24" s="51" t="s">
        <v>30</v>
      </c>
      <c r="E24" s="21">
        <v>0.4</v>
      </c>
      <c r="F24" s="71" t="s">
        <v>27</v>
      </c>
      <c r="G24" s="22">
        <v>0.43</v>
      </c>
      <c r="H24" s="21">
        <v>0.45</v>
      </c>
      <c r="I24" s="23">
        <v>0.5</v>
      </c>
      <c r="J24" s="21">
        <v>0.4</v>
      </c>
      <c r="K24" s="22">
        <v>0.45</v>
      </c>
      <c r="L24" s="92">
        <v>0.5</v>
      </c>
      <c r="M24" s="53">
        <v>0.55000000000000004</v>
      </c>
      <c r="N24" s="64"/>
    </row>
    <row r="25" spans="2:23" ht="15" hidden="1" thickBot="1" x14ac:dyDescent="0.35">
      <c r="B25" s="60" t="s">
        <v>31</v>
      </c>
      <c r="C25" s="54">
        <v>418.5</v>
      </c>
      <c r="D25" s="54">
        <v>230</v>
      </c>
      <c r="E25" s="54">
        <v>252</v>
      </c>
      <c r="F25" s="58">
        <v>285.25</v>
      </c>
      <c r="G25" s="34">
        <v>272.5</v>
      </c>
      <c r="H25" s="54">
        <v>299.25</v>
      </c>
      <c r="I25" s="54">
        <v>340</v>
      </c>
      <c r="J25" s="54">
        <v>203</v>
      </c>
      <c r="K25" s="54">
        <v>238</v>
      </c>
      <c r="L25" s="56">
        <v>252</v>
      </c>
      <c r="M25" s="54">
        <v>269</v>
      </c>
      <c r="N25" s="67"/>
    </row>
    <row r="26" spans="2:23" ht="29.4" hidden="1" thickBot="1" x14ac:dyDescent="0.35">
      <c r="B26" s="78" t="s">
        <v>36</v>
      </c>
      <c r="C26" s="54">
        <v>465</v>
      </c>
      <c r="D26" s="54">
        <v>245.8</v>
      </c>
      <c r="E26" s="76">
        <v>267</v>
      </c>
      <c r="F26" s="77" t="s">
        <v>37</v>
      </c>
      <c r="G26" s="54">
        <v>287.5</v>
      </c>
      <c r="H26" s="54">
        <v>330</v>
      </c>
      <c r="I26" s="54">
        <v>372</v>
      </c>
      <c r="J26" s="58" t="s">
        <v>37</v>
      </c>
      <c r="K26" s="58" t="s">
        <v>37</v>
      </c>
      <c r="L26" s="75" t="s">
        <v>37</v>
      </c>
      <c r="M26" s="58" t="s">
        <v>37</v>
      </c>
    </row>
    <row r="27" spans="2:23" x14ac:dyDescent="0.3">
      <c r="B27" s="47" t="s">
        <v>29</v>
      </c>
      <c r="C27" s="47"/>
      <c r="D27" s="52"/>
      <c r="F27" s="44"/>
      <c r="G27" s="44"/>
    </row>
  </sheetData>
  <mergeCells count="24">
    <mergeCell ref="B2:M2"/>
    <mergeCell ref="B4:M4"/>
    <mergeCell ref="O4:R4"/>
    <mergeCell ref="B5:B6"/>
    <mergeCell ref="C5:C6"/>
    <mergeCell ref="D5:I5"/>
    <mergeCell ref="J5:M5"/>
    <mergeCell ref="O5:O6"/>
    <mergeCell ref="Q5:R5"/>
    <mergeCell ref="B23:B24"/>
    <mergeCell ref="C23:C24"/>
    <mergeCell ref="D23:I23"/>
    <mergeCell ref="J23:M23"/>
    <mergeCell ref="B10:M10"/>
    <mergeCell ref="B11:B12"/>
    <mergeCell ref="C11:C12"/>
    <mergeCell ref="D11:I11"/>
    <mergeCell ref="J11:M11"/>
    <mergeCell ref="B16:M16"/>
    <mergeCell ref="B17:B18"/>
    <mergeCell ref="C17:C18"/>
    <mergeCell ref="D17:I17"/>
    <mergeCell ref="J17:M17"/>
    <mergeCell ref="B22:J22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workbookViewId="0">
      <pane xSplit="2" ySplit="3" topLeftCell="C4" activePane="bottomRight" state="frozen"/>
      <selection pane="topRight" activeCell="D1" sqref="D1"/>
      <selection pane="bottomLeft" activeCell="A7" sqref="A7"/>
      <selection pane="bottomRight" activeCell="A4" sqref="A4:XFD14"/>
    </sheetView>
  </sheetViews>
  <sheetFormatPr defaultRowHeight="14.4" x14ac:dyDescent="0.3"/>
  <cols>
    <col min="1" max="1" width="21.6640625" customWidth="1"/>
    <col min="2" max="2" width="15.109375" customWidth="1"/>
    <col min="3" max="4" width="8.6640625" style="84" customWidth="1"/>
    <col min="5" max="5" width="8" style="84" customWidth="1"/>
    <col min="6" max="6" width="8.109375" style="84" customWidth="1"/>
    <col min="7" max="7" width="8.33203125" style="84" customWidth="1"/>
    <col min="8" max="8" width="7.88671875" style="84" customWidth="1"/>
    <col min="9" max="10" width="7.6640625" style="84" customWidth="1"/>
    <col min="11" max="11" width="8.6640625" style="84" customWidth="1"/>
    <col min="12" max="12" width="7.44140625" style="84" customWidth="1"/>
    <col min="13" max="16" width="7.6640625" style="84" customWidth="1"/>
    <col min="17" max="17" width="7.88671875" style="84" customWidth="1"/>
    <col min="18" max="18" width="8.33203125" style="84" customWidth="1"/>
    <col min="19" max="19" width="7.44140625" style="84" customWidth="1"/>
    <col min="20" max="20" width="7.5546875" style="84" customWidth="1"/>
    <col min="21" max="22" width="8.6640625" style="84" hidden="1" customWidth="1"/>
    <col min="23" max="23" width="8" style="84" customWidth="1"/>
    <col min="24" max="25" width="8.109375" style="84" customWidth="1"/>
    <col min="26" max="26" width="8" style="84" customWidth="1"/>
    <col min="27" max="29" width="7.6640625" style="84" customWidth="1"/>
    <col min="30" max="30" width="7.88671875" style="84" customWidth="1"/>
    <col min="31" max="32" width="7.6640625" style="84" customWidth="1"/>
  </cols>
  <sheetData>
    <row r="1" spans="1:32" ht="23.4" x14ac:dyDescent="0.45">
      <c r="A1" s="302" t="s">
        <v>105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</row>
    <row r="2" spans="1:32" ht="54.75" customHeight="1" thickBot="1" x14ac:dyDescent="0.35">
      <c r="F2" s="107"/>
      <c r="G2" s="107"/>
      <c r="M2" s="107"/>
      <c r="N2" s="107"/>
      <c r="O2" s="107"/>
      <c r="P2" s="107"/>
      <c r="AE2" s="303" t="s">
        <v>107</v>
      </c>
      <c r="AF2" s="304"/>
    </row>
    <row r="3" spans="1:32" ht="15" thickBot="1" x14ac:dyDescent="0.35">
      <c r="A3" s="28"/>
      <c r="B3" s="28"/>
      <c r="C3" s="124"/>
      <c r="D3" s="124"/>
      <c r="E3" s="124"/>
      <c r="F3" s="125"/>
      <c r="G3" s="125"/>
      <c r="H3" s="124"/>
      <c r="I3" s="124"/>
      <c r="J3" s="124"/>
      <c r="K3" s="124"/>
      <c r="L3" s="124"/>
      <c r="M3" s="125"/>
      <c r="N3" s="125"/>
      <c r="O3" s="125"/>
      <c r="P3" s="125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 s="161" customFormat="1" ht="12.6" thickBot="1" x14ac:dyDescent="0.3">
      <c r="A4" s="306" t="s">
        <v>17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</row>
    <row r="5" spans="1:32" s="161" customFormat="1" ht="12.6" thickBot="1" x14ac:dyDescent="0.3">
      <c r="A5" s="286" t="s">
        <v>6</v>
      </c>
      <c r="B5" s="285" t="s">
        <v>50</v>
      </c>
      <c r="C5" s="288" t="s">
        <v>34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90"/>
      <c r="S5" s="291" t="s">
        <v>35</v>
      </c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3"/>
    </row>
    <row r="6" spans="1:32" s="161" customFormat="1" ht="27" customHeight="1" thickBot="1" x14ac:dyDescent="0.3">
      <c r="A6" s="286"/>
      <c r="B6" s="286"/>
      <c r="C6" s="294" t="s">
        <v>51</v>
      </c>
      <c r="D6" s="295"/>
      <c r="E6" s="296">
        <v>0.35</v>
      </c>
      <c r="F6" s="297"/>
      <c r="G6" s="296">
        <v>0.4</v>
      </c>
      <c r="H6" s="297"/>
      <c r="I6" s="296" t="s">
        <v>27</v>
      </c>
      <c r="J6" s="297"/>
      <c r="K6" s="296">
        <v>0.45</v>
      </c>
      <c r="L6" s="297"/>
      <c r="M6" s="300" t="s">
        <v>104</v>
      </c>
      <c r="N6" s="301"/>
      <c r="O6" s="298">
        <v>0.5</v>
      </c>
      <c r="P6" s="299"/>
      <c r="Q6" s="298" t="s">
        <v>108</v>
      </c>
      <c r="R6" s="299"/>
      <c r="S6" s="296">
        <v>0.35</v>
      </c>
      <c r="T6" s="297"/>
      <c r="U6" s="296">
        <v>0.38</v>
      </c>
      <c r="V6" s="297"/>
      <c r="W6" s="296">
        <v>0.4</v>
      </c>
      <c r="X6" s="297"/>
      <c r="Y6" s="296">
        <v>0.45</v>
      </c>
      <c r="Z6" s="297"/>
      <c r="AA6" s="305">
        <v>0.5</v>
      </c>
      <c r="AB6" s="305"/>
      <c r="AC6" s="296">
        <v>0.55000000000000004</v>
      </c>
      <c r="AD6" s="297"/>
      <c r="AE6" s="296">
        <v>0.7</v>
      </c>
      <c r="AF6" s="297"/>
    </row>
    <row r="7" spans="1:32" s="161" customFormat="1" ht="12.6" thickBot="1" x14ac:dyDescent="0.3">
      <c r="A7" s="287"/>
      <c r="B7" s="287"/>
      <c r="C7" s="173" t="s">
        <v>45</v>
      </c>
      <c r="D7" s="174" t="s">
        <v>46</v>
      </c>
      <c r="E7" s="175" t="s">
        <v>45</v>
      </c>
      <c r="F7" s="174" t="s">
        <v>46</v>
      </c>
      <c r="G7" s="175" t="s">
        <v>45</v>
      </c>
      <c r="H7" s="174" t="s">
        <v>46</v>
      </c>
      <c r="I7" s="175" t="s">
        <v>45</v>
      </c>
      <c r="J7" s="174" t="s">
        <v>46</v>
      </c>
      <c r="K7" s="175" t="s">
        <v>45</v>
      </c>
      <c r="L7" s="174" t="s">
        <v>46</v>
      </c>
      <c r="M7" s="175" t="s">
        <v>45</v>
      </c>
      <c r="N7" s="174" t="s">
        <v>46</v>
      </c>
      <c r="O7" s="175" t="s">
        <v>45</v>
      </c>
      <c r="P7" s="176" t="s">
        <v>46</v>
      </c>
      <c r="Q7" s="175" t="s">
        <v>45</v>
      </c>
      <c r="R7" s="176" t="s">
        <v>46</v>
      </c>
      <c r="S7" s="173" t="s">
        <v>45</v>
      </c>
      <c r="T7" s="177" t="s">
        <v>46</v>
      </c>
      <c r="U7" s="173" t="s">
        <v>45</v>
      </c>
      <c r="V7" s="177" t="s">
        <v>46</v>
      </c>
      <c r="W7" s="178" t="s">
        <v>45</v>
      </c>
      <c r="X7" s="177" t="s">
        <v>46</v>
      </c>
      <c r="Y7" s="178" t="s">
        <v>45</v>
      </c>
      <c r="Z7" s="177" t="s">
        <v>46</v>
      </c>
      <c r="AA7" s="178" t="s">
        <v>45</v>
      </c>
      <c r="AB7" s="177" t="s">
        <v>46</v>
      </c>
      <c r="AC7" s="178" t="s">
        <v>45</v>
      </c>
      <c r="AD7" s="177" t="s">
        <v>46</v>
      </c>
      <c r="AE7" s="178" t="s">
        <v>45</v>
      </c>
      <c r="AF7" s="177" t="s">
        <v>46</v>
      </c>
    </row>
    <row r="8" spans="1:32" s="161" customFormat="1" ht="24.6" thickBot="1" x14ac:dyDescent="0.3">
      <c r="A8" s="179" t="s">
        <v>101</v>
      </c>
      <c r="B8" s="180" t="s">
        <v>103</v>
      </c>
      <c r="C8" s="181">
        <f>D8*1.19</f>
        <v>474.81</v>
      </c>
      <c r="D8" s="176">
        <v>399</v>
      </c>
      <c r="E8" s="182"/>
      <c r="F8" s="183"/>
      <c r="G8" s="184">
        <f>H8*1.19</f>
        <v>362.95</v>
      </c>
      <c r="H8" s="176">
        <v>305</v>
      </c>
      <c r="I8" s="184">
        <f>J8*1.19</f>
        <v>403.40999999999997</v>
      </c>
      <c r="J8" s="176">
        <v>339</v>
      </c>
      <c r="K8" s="184">
        <f>L8*1.19</f>
        <v>403.40999999999997</v>
      </c>
      <c r="L8" s="176">
        <v>339</v>
      </c>
      <c r="M8" s="182"/>
      <c r="N8" s="183"/>
      <c r="O8" s="184">
        <f>P8*1.19</f>
        <v>418.88</v>
      </c>
      <c r="P8" s="185">
        <v>352</v>
      </c>
      <c r="Q8" s="184">
        <f>R8*1.19</f>
        <v>430.78</v>
      </c>
      <c r="R8" s="185">
        <v>362</v>
      </c>
      <c r="S8" s="182"/>
      <c r="T8" s="186"/>
      <c r="U8" s="187"/>
      <c r="V8" s="186"/>
      <c r="W8" s="187"/>
      <c r="X8" s="186"/>
      <c r="Y8" s="187"/>
      <c r="Z8" s="186"/>
      <c r="AA8" s="187"/>
      <c r="AB8" s="186"/>
      <c r="AC8" s="187"/>
      <c r="AD8" s="183"/>
      <c r="AE8" s="187"/>
      <c r="AF8" s="183"/>
    </row>
    <row r="9" spans="1:32" s="161" customFormat="1" ht="24.6" thickBot="1" x14ac:dyDescent="0.3">
      <c r="A9" s="188" t="s">
        <v>102</v>
      </c>
      <c r="B9" s="189" t="s">
        <v>103</v>
      </c>
      <c r="C9" s="181">
        <f>D9*1.19</f>
        <v>485.52</v>
      </c>
      <c r="D9" s="185">
        <v>408</v>
      </c>
      <c r="E9" s="190"/>
      <c r="F9" s="191"/>
      <c r="G9" s="184">
        <f>H9*1.19</f>
        <v>373.65999999999997</v>
      </c>
      <c r="H9" s="185">
        <v>314</v>
      </c>
      <c r="I9" s="184">
        <f>J9*1.19</f>
        <v>414.12</v>
      </c>
      <c r="J9" s="174">
        <v>348</v>
      </c>
      <c r="K9" s="184">
        <f>L9*1.19</f>
        <v>414.12</v>
      </c>
      <c r="L9" s="174">
        <v>348</v>
      </c>
      <c r="M9" s="190"/>
      <c r="N9" s="191"/>
      <c r="O9" s="184">
        <f>P9*1.19</f>
        <v>431.96999999999997</v>
      </c>
      <c r="P9" s="176">
        <v>363</v>
      </c>
      <c r="Q9" s="184">
        <f>R9*1.19</f>
        <v>443.87</v>
      </c>
      <c r="R9" s="176">
        <v>373</v>
      </c>
      <c r="S9" s="190"/>
      <c r="T9" s="192"/>
      <c r="U9" s="193"/>
      <c r="V9" s="192"/>
      <c r="W9" s="193"/>
      <c r="X9" s="192"/>
      <c r="Y9" s="193"/>
      <c r="Z9" s="192"/>
      <c r="AA9" s="193"/>
      <c r="AB9" s="192"/>
      <c r="AC9" s="193"/>
      <c r="AD9" s="191"/>
      <c r="AE9" s="193"/>
      <c r="AF9" s="191"/>
    </row>
    <row r="10" spans="1:32" s="161" customFormat="1" ht="12.6" thickBot="1" x14ac:dyDescent="0.3">
      <c r="A10" s="194" t="s">
        <v>55</v>
      </c>
      <c r="B10" s="195" t="s">
        <v>48</v>
      </c>
      <c r="C10" s="172">
        <v>383</v>
      </c>
      <c r="D10" s="196">
        <f>C10/1.2</f>
        <v>319.16666666666669</v>
      </c>
      <c r="E10" s="197">
        <v>319</v>
      </c>
      <c r="F10" s="198">
        <f>E10/1.2</f>
        <v>265.83333333333337</v>
      </c>
      <c r="G10" s="171">
        <v>343</v>
      </c>
      <c r="H10" s="196">
        <f>G10/1.2</f>
        <v>285.83333333333337</v>
      </c>
      <c r="I10" s="172">
        <v>357</v>
      </c>
      <c r="J10" s="196">
        <f>I10/1.2</f>
        <v>297.5</v>
      </c>
      <c r="K10" s="172">
        <v>369</v>
      </c>
      <c r="L10" s="196">
        <f>K10/1.2</f>
        <v>307.5</v>
      </c>
      <c r="M10" s="171">
        <v>398</v>
      </c>
      <c r="N10" s="198">
        <f>M10/1.2</f>
        <v>331.66666666666669</v>
      </c>
      <c r="O10" s="172">
        <v>393</v>
      </c>
      <c r="P10" s="196">
        <f>O10/1.2</f>
        <v>327.5</v>
      </c>
      <c r="Q10" s="172">
        <v>403</v>
      </c>
      <c r="R10" s="196">
        <f>Q10/1.2</f>
        <v>335.83333333333337</v>
      </c>
      <c r="S10" s="171">
        <v>262</v>
      </c>
      <c r="T10" s="198">
        <f>S10/1.2</f>
        <v>218.33333333333334</v>
      </c>
      <c r="U10" s="199">
        <v>255</v>
      </c>
      <c r="V10" s="200">
        <f>U10/1.2</f>
        <v>212.5</v>
      </c>
      <c r="W10" s="172">
        <v>283</v>
      </c>
      <c r="X10" s="198">
        <f>W10/1.2</f>
        <v>235.83333333333334</v>
      </c>
      <c r="Y10" s="172">
        <v>309</v>
      </c>
      <c r="Z10" s="198">
        <f>Y10/1.2</f>
        <v>257.5</v>
      </c>
      <c r="AA10" s="197">
        <v>328</v>
      </c>
      <c r="AB10" s="198">
        <f>AA10/1.2</f>
        <v>273.33333333333337</v>
      </c>
      <c r="AC10" s="197">
        <v>350</v>
      </c>
      <c r="AD10" s="198">
        <f>AC10/1.2</f>
        <v>291.66666666666669</v>
      </c>
      <c r="AE10" s="197">
        <v>422</v>
      </c>
      <c r="AF10" s="198">
        <f>AE10/1.2</f>
        <v>351.66666666666669</v>
      </c>
    </row>
    <row r="11" spans="1:32" s="161" customFormat="1" ht="12.6" thickBot="1" x14ac:dyDescent="0.3">
      <c r="A11" s="194" t="s">
        <v>54</v>
      </c>
      <c r="B11" s="195" t="s">
        <v>49</v>
      </c>
      <c r="C11" s="201">
        <v>383</v>
      </c>
      <c r="D11" s="196">
        <f>C11/1.15</f>
        <v>333.04347826086956</v>
      </c>
      <c r="E11" s="201">
        <v>319</v>
      </c>
      <c r="F11" s="196">
        <f>E11/1.15</f>
        <v>277.39130434782612</v>
      </c>
      <c r="G11" s="171">
        <v>343</v>
      </c>
      <c r="H11" s="196">
        <f>G11/1.15</f>
        <v>298.26086956521743</v>
      </c>
      <c r="I11" s="172">
        <v>357</v>
      </c>
      <c r="J11" s="196">
        <f>I11/1.15</f>
        <v>310.43478260869568</v>
      </c>
      <c r="K11" s="172">
        <v>369</v>
      </c>
      <c r="L11" s="196">
        <f>K11/1.15</f>
        <v>320.86956521739131</v>
      </c>
      <c r="M11" s="171">
        <v>398</v>
      </c>
      <c r="N11" s="196">
        <f>M11/1.15</f>
        <v>346.08695652173918</v>
      </c>
      <c r="O11" s="172">
        <v>393</v>
      </c>
      <c r="P11" s="196">
        <f>O11/1.15</f>
        <v>341.73913043478262</v>
      </c>
      <c r="Q11" s="172">
        <v>403</v>
      </c>
      <c r="R11" s="196">
        <f>Q11/1.15</f>
        <v>350.43478260869568</v>
      </c>
      <c r="S11" s="171">
        <v>262</v>
      </c>
      <c r="T11" s="196">
        <f>S11/1.15</f>
        <v>227.82608695652175</v>
      </c>
      <c r="U11" s="199">
        <v>255</v>
      </c>
      <c r="V11" s="202">
        <f>U11/1.15</f>
        <v>221.73913043478262</v>
      </c>
      <c r="W11" s="172">
        <v>283</v>
      </c>
      <c r="X11" s="196">
        <f>W11/1.15</f>
        <v>246.08695652173915</v>
      </c>
      <c r="Y11" s="172">
        <v>309</v>
      </c>
      <c r="Z11" s="196">
        <f>Y11/1.15</f>
        <v>268.69565217391306</v>
      </c>
      <c r="AA11" s="197">
        <v>328</v>
      </c>
      <c r="AB11" s="196">
        <f>AA11/1.15</f>
        <v>285.21739130434787</v>
      </c>
      <c r="AC11" s="197">
        <v>350</v>
      </c>
      <c r="AD11" s="196">
        <f>AC11/1.15</f>
        <v>304.34782608695656</v>
      </c>
      <c r="AE11" s="197">
        <v>422</v>
      </c>
      <c r="AF11" s="196">
        <f>AE11/1.15</f>
        <v>366.95652173913044</v>
      </c>
    </row>
    <row r="12" spans="1:32" s="161" customFormat="1" ht="12.6" thickBot="1" x14ac:dyDescent="0.3">
      <c r="A12" s="203" t="s">
        <v>47</v>
      </c>
      <c r="B12" s="204">
        <v>1250</v>
      </c>
      <c r="C12" s="172">
        <v>383</v>
      </c>
      <c r="D12" s="205">
        <f>C12/1.25</f>
        <v>306.39999999999998</v>
      </c>
      <c r="E12" s="201">
        <v>319</v>
      </c>
      <c r="F12" s="205">
        <f>E12/1.25</f>
        <v>255.2</v>
      </c>
      <c r="G12" s="172">
        <v>343</v>
      </c>
      <c r="H12" s="205">
        <f>G12/1.25</f>
        <v>274.39999999999998</v>
      </c>
      <c r="I12" s="172">
        <v>357</v>
      </c>
      <c r="J12" s="205">
        <f>I12/1.25</f>
        <v>285.60000000000002</v>
      </c>
      <c r="K12" s="172">
        <v>369</v>
      </c>
      <c r="L12" s="205">
        <f>K12/1.25</f>
        <v>295.2</v>
      </c>
      <c r="M12" s="206">
        <v>398</v>
      </c>
      <c r="N12" s="205">
        <f>M12/1.25</f>
        <v>318.39999999999998</v>
      </c>
      <c r="O12" s="172">
        <v>393</v>
      </c>
      <c r="P12" s="205">
        <f>O12/1.25</f>
        <v>314.39999999999998</v>
      </c>
      <c r="Q12" s="172">
        <v>403</v>
      </c>
      <c r="R12" s="205">
        <f>Q12/1.25</f>
        <v>322.39999999999998</v>
      </c>
      <c r="S12" s="206">
        <v>262</v>
      </c>
      <c r="T12" s="205">
        <f>S12/1.25</f>
        <v>209.6</v>
      </c>
      <c r="U12" s="207">
        <v>255</v>
      </c>
      <c r="V12" s="208">
        <f>U12/1.25</f>
        <v>204</v>
      </c>
      <c r="W12" s="206">
        <v>283</v>
      </c>
      <c r="X12" s="205">
        <f>W12/1.25</f>
        <v>226.4</v>
      </c>
      <c r="Y12" s="206">
        <v>309</v>
      </c>
      <c r="Z12" s="205">
        <f>Y12/1.25</f>
        <v>247.2</v>
      </c>
      <c r="AA12" s="209">
        <v>328</v>
      </c>
      <c r="AB12" s="205">
        <f>AA12/1.25</f>
        <v>262.39999999999998</v>
      </c>
      <c r="AC12" s="209">
        <v>350</v>
      </c>
      <c r="AD12" s="205">
        <f>AC12/1.25</f>
        <v>280</v>
      </c>
      <c r="AE12" s="209">
        <v>422</v>
      </c>
      <c r="AF12" s="205">
        <f>AE12/1.25</f>
        <v>337.6</v>
      </c>
    </row>
    <row r="13" spans="1:32" s="161" customFormat="1" ht="24.6" thickBot="1" x14ac:dyDescent="0.3">
      <c r="A13" s="203" t="s">
        <v>52</v>
      </c>
      <c r="B13" s="210"/>
      <c r="C13" s="181">
        <v>15</v>
      </c>
      <c r="D13" s="202">
        <f>C13/1.25</f>
        <v>12</v>
      </c>
      <c r="E13" s="201">
        <v>15</v>
      </c>
      <c r="F13" s="202">
        <f>E13/1.25</f>
        <v>12</v>
      </c>
      <c r="G13" s="201">
        <v>15</v>
      </c>
      <c r="H13" s="211">
        <f>G13/1.25</f>
        <v>12</v>
      </c>
      <c r="I13" s="201">
        <v>15</v>
      </c>
      <c r="J13" s="202">
        <f>I13/1.25</f>
        <v>12</v>
      </c>
      <c r="K13" s="201">
        <v>15</v>
      </c>
      <c r="L13" s="202">
        <f>K13/1.25</f>
        <v>12</v>
      </c>
      <c r="M13" s="212"/>
      <c r="N13" s="213"/>
      <c r="O13" s="201">
        <v>15</v>
      </c>
      <c r="P13" s="211">
        <f>O13/1.25</f>
        <v>12</v>
      </c>
      <c r="Q13" s="201">
        <v>15</v>
      </c>
      <c r="R13" s="211">
        <f>Q13/1.25</f>
        <v>12</v>
      </c>
      <c r="S13" s="212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</row>
    <row r="14" spans="1:32" ht="15" thickBot="1" x14ac:dyDescent="0.35">
      <c r="A14" s="216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</row>
    <row r="15" spans="1:32" ht="15" thickBot="1" x14ac:dyDescent="0.35">
      <c r="A15" s="306" t="s">
        <v>106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</row>
    <row r="16" spans="1:32" ht="15" thickBot="1" x14ac:dyDescent="0.35">
      <c r="A16" s="286" t="s">
        <v>6</v>
      </c>
      <c r="B16" s="285" t="s">
        <v>50</v>
      </c>
      <c r="C16" s="288" t="s">
        <v>34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  <c r="S16" s="291" t="s">
        <v>35</v>
      </c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3"/>
    </row>
    <row r="17" spans="1:32" ht="28.8" customHeight="1" thickBot="1" x14ac:dyDescent="0.35">
      <c r="A17" s="286"/>
      <c r="B17" s="286"/>
      <c r="C17" s="294" t="s">
        <v>51</v>
      </c>
      <c r="D17" s="295"/>
      <c r="E17" s="296">
        <v>0.35</v>
      </c>
      <c r="F17" s="297"/>
      <c r="G17" s="296">
        <v>0.4</v>
      </c>
      <c r="H17" s="297"/>
      <c r="I17" s="296" t="s">
        <v>27</v>
      </c>
      <c r="J17" s="297"/>
      <c r="K17" s="296">
        <v>0.45</v>
      </c>
      <c r="L17" s="297"/>
      <c r="M17" s="300" t="s">
        <v>104</v>
      </c>
      <c r="N17" s="301"/>
      <c r="O17" s="298">
        <v>0.5</v>
      </c>
      <c r="P17" s="299"/>
      <c r="Q17" s="298" t="s">
        <v>108</v>
      </c>
      <c r="R17" s="299"/>
      <c r="S17" s="296">
        <v>0.35</v>
      </c>
      <c r="T17" s="297"/>
      <c r="U17" s="296">
        <v>0.38</v>
      </c>
      <c r="V17" s="297"/>
      <c r="W17" s="296">
        <v>0.4</v>
      </c>
      <c r="X17" s="297"/>
      <c r="Y17" s="296">
        <v>0.45</v>
      </c>
      <c r="Z17" s="297"/>
      <c r="AA17" s="305">
        <v>0.5</v>
      </c>
      <c r="AB17" s="305"/>
      <c r="AC17" s="296">
        <v>0.55000000000000004</v>
      </c>
      <c r="AD17" s="297"/>
      <c r="AE17" s="296">
        <v>0.7</v>
      </c>
      <c r="AF17" s="297"/>
    </row>
    <row r="18" spans="1:32" ht="15" thickBot="1" x14ac:dyDescent="0.35">
      <c r="A18" s="287"/>
      <c r="B18" s="287"/>
      <c r="C18" s="173" t="s">
        <v>45</v>
      </c>
      <c r="D18" s="174" t="s">
        <v>46</v>
      </c>
      <c r="E18" s="175" t="s">
        <v>45</v>
      </c>
      <c r="F18" s="174" t="s">
        <v>46</v>
      </c>
      <c r="G18" s="175" t="s">
        <v>45</v>
      </c>
      <c r="H18" s="174" t="s">
        <v>46</v>
      </c>
      <c r="I18" s="175" t="s">
        <v>45</v>
      </c>
      <c r="J18" s="174" t="s">
        <v>46</v>
      </c>
      <c r="K18" s="175" t="s">
        <v>45</v>
      </c>
      <c r="L18" s="174" t="s">
        <v>46</v>
      </c>
      <c r="M18" s="175" t="s">
        <v>45</v>
      </c>
      <c r="N18" s="174" t="s">
        <v>46</v>
      </c>
      <c r="O18" s="175" t="s">
        <v>45</v>
      </c>
      <c r="P18" s="218" t="s">
        <v>46</v>
      </c>
      <c r="Q18" s="175" t="s">
        <v>45</v>
      </c>
      <c r="R18" s="218" t="s">
        <v>46</v>
      </c>
      <c r="S18" s="173" t="s">
        <v>45</v>
      </c>
      <c r="T18" s="177" t="s">
        <v>46</v>
      </c>
      <c r="U18" s="173" t="s">
        <v>45</v>
      </c>
      <c r="V18" s="177" t="s">
        <v>46</v>
      </c>
      <c r="W18" s="178" t="s">
        <v>45</v>
      </c>
      <c r="X18" s="177" t="s">
        <v>46</v>
      </c>
      <c r="Y18" s="178" t="s">
        <v>45</v>
      </c>
      <c r="Z18" s="177" t="s">
        <v>46</v>
      </c>
      <c r="AA18" s="178" t="s">
        <v>45</v>
      </c>
      <c r="AB18" s="177" t="s">
        <v>46</v>
      </c>
      <c r="AC18" s="178" t="s">
        <v>45</v>
      </c>
      <c r="AD18" s="177" t="s">
        <v>46</v>
      </c>
      <c r="AE18" s="178" t="s">
        <v>45</v>
      </c>
      <c r="AF18" s="177" t="s">
        <v>46</v>
      </c>
    </row>
    <row r="19" spans="1:32" ht="24.6" thickBot="1" x14ac:dyDescent="0.35">
      <c r="A19" s="162" t="s">
        <v>101</v>
      </c>
      <c r="B19" s="163" t="s">
        <v>103</v>
      </c>
      <c r="C19" s="181">
        <f>D19*1.19</f>
        <v>503.37</v>
      </c>
      <c r="D19" s="176">
        <v>423</v>
      </c>
      <c r="E19" s="182"/>
      <c r="F19" s="183"/>
      <c r="G19" s="184">
        <f>H19*1.19</f>
        <v>384.37</v>
      </c>
      <c r="H19" s="176">
        <v>323</v>
      </c>
      <c r="I19" s="184">
        <f>J19*1.19</f>
        <v>428.4</v>
      </c>
      <c r="J19" s="176">
        <v>360</v>
      </c>
      <c r="K19" s="184">
        <f>L19*1.19</f>
        <v>428.4</v>
      </c>
      <c r="L19" s="176">
        <v>360</v>
      </c>
      <c r="M19" s="182"/>
      <c r="N19" s="183"/>
      <c r="O19" s="184">
        <f>P19*1.19</f>
        <v>441.48999999999995</v>
      </c>
      <c r="P19" s="185">
        <v>371</v>
      </c>
      <c r="Q19" s="184">
        <f>R19*1.19</f>
        <v>465.28999999999996</v>
      </c>
      <c r="R19" s="185">
        <v>391</v>
      </c>
      <c r="S19" s="182"/>
      <c r="T19" s="186"/>
      <c r="U19" s="187"/>
      <c r="V19" s="186"/>
      <c r="W19" s="187"/>
      <c r="X19" s="186"/>
      <c r="Y19" s="187"/>
      <c r="Z19" s="186"/>
      <c r="AA19" s="187"/>
      <c r="AB19" s="186"/>
      <c r="AC19" s="187"/>
      <c r="AD19" s="183"/>
      <c r="AE19" s="187"/>
      <c r="AF19" s="183"/>
    </row>
    <row r="20" spans="1:32" ht="24.6" thickBot="1" x14ac:dyDescent="0.35">
      <c r="A20" s="164" t="s">
        <v>102</v>
      </c>
      <c r="B20" s="165" t="s">
        <v>103</v>
      </c>
      <c r="C20" s="181">
        <f>D20*1.19</f>
        <v>406.97999999999996</v>
      </c>
      <c r="D20" s="185">
        <v>342</v>
      </c>
      <c r="E20" s="190"/>
      <c r="F20" s="191"/>
      <c r="G20" s="184">
        <f>H20*1.19</f>
        <v>396.27</v>
      </c>
      <c r="H20" s="185">
        <v>333</v>
      </c>
      <c r="I20" s="184">
        <f>J20*1.19</f>
        <v>437.91999999999996</v>
      </c>
      <c r="J20" s="174">
        <v>368</v>
      </c>
      <c r="K20" s="184">
        <f>L20*1.19</f>
        <v>437.91999999999996</v>
      </c>
      <c r="L20" s="174">
        <v>368</v>
      </c>
      <c r="M20" s="190"/>
      <c r="N20" s="191"/>
      <c r="O20" s="184">
        <f>P20*1.19</f>
        <v>455.77</v>
      </c>
      <c r="P20" s="176">
        <v>383</v>
      </c>
      <c r="Q20" s="184">
        <f>R20*1.19</f>
        <v>479.57</v>
      </c>
      <c r="R20" s="176">
        <v>403</v>
      </c>
      <c r="S20" s="190"/>
      <c r="T20" s="192"/>
      <c r="U20" s="193"/>
      <c r="V20" s="192"/>
      <c r="W20" s="193"/>
      <c r="X20" s="192"/>
      <c r="Y20" s="193"/>
      <c r="Z20" s="192"/>
      <c r="AA20" s="193"/>
      <c r="AB20" s="192"/>
      <c r="AC20" s="193"/>
      <c r="AD20" s="191"/>
      <c r="AE20" s="193"/>
      <c r="AF20" s="191"/>
    </row>
    <row r="21" spans="1:32" ht="15" thickBot="1" x14ac:dyDescent="0.35">
      <c r="A21" s="166" t="s">
        <v>55</v>
      </c>
      <c r="B21" s="167" t="s">
        <v>48</v>
      </c>
      <c r="C21" s="172">
        <v>383</v>
      </c>
      <c r="D21" s="196">
        <f>C21/1.2</f>
        <v>319.16666666666669</v>
      </c>
      <c r="E21" s="197">
        <v>351</v>
      </c>
      <c r="F21" s="198">
        <f>E21/1.2</f>
        <v>292.5</v>
      </c>
      <c r="G21" s="171">
        <v>377</v>
      </c>
      <c r="H21" s="196">
        <f>G21/1.2</f>
        <v>314.16666666666669</v>
      </c>
      <c r="I21" s="172">
        <v>385</v>
      </c>
      <c r="J21" s="196">
        <f>I21/1.2</f>
        <v>320.83333333333337</v>
      </c>
      <c r="K21" s="172">
        <v>406</v>
      </c>
      <c r="L21" s="196">
        <f>K21/1.2</f>
        <v>338.33333333333337</v>
      </c>
      <c r="M21" s="171">
        <v>415</v>
      </c>
      <c r="N21" s="198">
        <f>M21/1.2</f>
        <v>345.83333333333337</v>
      </c>
      <c r="O21" s="172">
        <v>432</v>
      </c>
      <c r="P21" s="196">
        <f>O21/1.2</f>
        <v>360</v>
      </c>
      <c r="Q21" s="172">
        <v>443</v>
      </c>
      <c r="R21" s="196">
        <f>Q21/1.2</f>
        <v>369.16666666666669</v>
      </c>
      <c r="S21" s="171">
        <v>288</v>
      </c>
      <c r="T21" s="198">
        <f>S21/1.2</f>
        <v>240</v>
      </c>
      <c r="U21" s="199">
        <v>266</v>
      </c>
      <c r="V21" s="200">
        <f>U21/1.2</f>
        <v>221.66666666666669</v>
      </c>
      <c r="W21" s="172">
        <v>311</v>
      </c>
      <c r="X21" s="198">
        <f>W21/1.2</f>
        <v>259.16666666666669</v>
      </c>
      <c r="Y21" s="172">
        <v>340</v>
      </c>
      <c r="Z21" s="198">
        <f>Y21/1.2</f>
        <v>283.33333333333337</v>
      </c>
      <c r="AA21" s="197">
        <v>361</v>
      </c>
      <c r="AB21" s="198">
        <f>AA21/1.2</f>
        <v>300.83333333333337</v>
      </c>
      <c r="AC21" s="197">
        <v>365</v>
      </c>
      <c r="AD21" s="198">
        <f>AC21/1.2</f>
        <v>304.16666666666669</v>
      </c>
      <c r="AE21" s="197">
        <v>445</v>
      </c>
      <c r="AF21" s="198">
        <f>AE21/1.2</f>
        <v>370.83333333333337</v>
      </c>
    </row>
    <row r="22" spans="1:32" ht="15" thickBot="1" x14ac:dyDescent="0.35">
      <c r="A22" s="166" t="s">
        <v>54</v>
      </c>
      <c r="B22" s="167" t="s">
        <v>49</v>
      </c>
      <c r="C22" s="201">
        <v>383</v>
      </c>
      <c r="D22" s="196">
        <f>C22/1.15</f>
        <v>333.04347826086956</v>
      </c>
      <c r="E22" s="201">
        <v>351</v>
      </c>
      <c r="F22" s="196">
        <f>E22/1.15</f>
        <v>305.21739130434787</v>
      </c>
      <c r="G22" s="171">
        <v>377</v>
      </c>
      <c r="H22" s="196">
        <f>G22/1.15</f>
        <v>327.82608695652175</v>
      </c>
      <c r="I22" s="172">
        <v>385</v>
      </c>
      <c r="J22" s="196">
        <f>I22/1.15</f>
        <v>334.78260869565219</v>
      </c>
      <c r="K22" s="172">
        <v>406</v>
      </c>
      <c r="L22" s="196">
        <f>K22/1.15</f>
        <v>353.04347826086962</v>
      </c>
      <c r="M22" s="171">
        <v>415</v>
      </c>
      <c r="N22" s="196">
        <f>M22/1.15</f>
        <v>360.86956521739131</v>
      </c>
      <c r="O22" s="172">
        <v>432</v>
      </c>
      <c r="P22" s="196">
        <f>O22/1.15</f>
        <v>375.6521739130435</v>
      </c>
      <c r="Q22" s="172">
        <v>443</v>
      </c>
      <c r="R22" s="196">
        <f>Q22/1.15</f>
        <v>385.21739130434787</v>
      </c>
      <c r="S22" s="171">
        <v>288</v>
      </c>
      <c r="T22" s="196">
        <f>S22/1.15</f>
        <v>250.43478260869568</v>
      </c>
      <c r="U22" s="199">
        <v>266</v>
      </c>
      <c r="V22" s="202">
        <f>U22/1.15</f>
        <v>231.30434782608697</v>
      </c>
      <c r="W22" s="172">
        <v>311</v>
      </c>
      <c r="X22" s="196">
        <f>W22/1.15</f>
        <v>270.43478260869568</v>
      </c>
      <c r="Y22" s="172">
        <v>340</v>
      </c>
      <c r="Z22" s="196">
        <f>Y22/1.15</f>
        <v>295.6521739130435</v>
      </c>
      <c r="AA22" s="197">
        <v>361</v>
      </c>
      <c r="AB22" s="196">
        <f>AA22/1.15</f>
        <v>313.91304347826087</v>
      </c>
      <c r="AC22" s="197">
        <v>365</v>
      </c>
      <c r="AD22" s="196">
        <f>AC22/1.15</f>
        <v>317.39130434782612</v>
      </c>
      <c r="AE22" s="197">
        <v>445</v>
      </c>
      <c r="AF22" s="196">
        <f>AE22/1.15</f>
        <v>386.95652173913044</v>
      </c>
    </row>
    <row r="23" spans="1:32" ht="15" thickBot="1" x14ac:dyDescent="0.35">
      <c r="A23" s="168" t="s">
        <v>47</v>
      </c>
      <c r="B23" s="169">
        <v>1250</v>
      </c>
      <c r="C23" s="172">
        <v>383</v>
      </c>
      <c r="D23" s="205">
        <f>C23/1.25</f>
        <v>306.39999999999998</v>
      </c>
      <c r="E23" s="201">
        <v>351</v>
      </c>
      <c r="F23" s="205">
        <f>E23/1.25</f>
        <v>280.8</v>
      </c>
      <c r="G23" s="172">
        <v>377</v>
      </c>
      <c r="H23" s="205">
        <f>G23/1.25</f>
        <v>301.60000000000002</v>
      </c>
      <c r="I23" s="172">
        <v>385</v>
      </c>
      <c r="J23" s="205">
        <f>I23/1.25</f>
        <v>308</v>
      </c>
      <c r="K23" s="172">
        <v>406</v>
      </c>
      <c r="L23" s="205">
        <f>K23/1.25</f>
        <v>324.8</v>
      </c>
      <c r="M23" s="206">
        <v>415</v>
      </c>
      <c r="N23" s="205">
        <f>M23/1.25</f>
        <v>332</v>
      </c>
      <c r="O23" s="172">
        <v>432</v>
      </c>
      <c r="P23" s="205">
        <f>O23/1.25</f>
        <v>345.6</v>
      </c>
      <c r="Q23" s="172">
        <v>443</v>
      </c>
      <c r="R23" s="205">
        <f>Q23/1.25</f>
        <v>354.4</v>
      </c>
      <c r="S23" s="206">
        <v>288</v>
      </c>
      <c r="T23" s="205">
        <f>S23/1.25</f>
        <v>230.4</v>
      </c>
      <c r="U23" s="207">
        <v>266</v>
      </c>
      <c r="V23" s="208">
        <f>U23/1.25</f>
        <v>212.8</v>
      </c>
      <c r="W23" s="206">
        <v>311</v>
      </c>
      <c r="X23" s="205">
        <f>W23/1.25</f>
        <v>248.8</v>
      </c>
      <c r="Y23" s="206">
        <v>340</v>
      </c>
      <c r="Z23" s="205">
        <f>Y23/1.25</f>
        <v>272</v>
      </c>
      <c r="AA23" s="209">
        <v>361</v>
      </c>
      <c r="AB23" s="205">
        <f>AA23/1.25</f>
        <v>288.8</v>
      </c>
      <c r="AC23" s="209">
        <v>365</v>
      </c>
      <c r="AD23" s="205">
        <f>AC23/1.25</f>
        <v>292</v>
      </c>
      <c r="AE23" s="209">
        <v>445</v>
      </c>
      <c r="AF23" s="205">
        <f>AE23/1.25</f>
        <v>356</v>
      </c>
    </row>
    <row r="24" spans="1:32" ht="24.6" thickBot="1" x14ac:dyDescent="0.35">
      <c r="A24" s="168" t="s">
        <v>52</v>
      </c>
      <c r="B24" s="170"/>
      <c r="C24" s="181">
        <v>15</v>
      </c>
      <c r="D24" s="202">
        <f>C24/1.25</f>
        <v>12</v>
      </c>
      <c r="E24" s="201">
        <v>15</v>
      </c>
      <c r="F24" s="202">
        <f>E24/1.25</f>
        <v>12</v>
      </c>
      <c r="G24" s="201">
        <v>15</v>
      </c>
      <c r="H24" s="211">
        <f>G24/1.25</f>
        <v>12</v>
      </c>
      <c r="I24" s="201">
        <v>15</v>
      </c>
      <c r="J24" s="202">
        <f>I24/1.25</f>
        <v>12</v>
      </c>
      <c r="K24" s="201">
        <v>15</v>
      </c>
      <c r="L24" s="202">
        <f>K24/1.25</f>
        <v>12</v>
      </c>
      <c r="M24" s="212"/>
      <c r="N24" s="213"/>
      <c r="O24" s="201">
        <v>15</v>
      </c>
      <c r="P24" s="211">
        <f>O24/1.25</f>
        <v>12</v>
      </c>
      <c r="Q24" s="201">
        <v>15</v>
      </c>
      <c r="R24" s="211">
        <f>Q24/1.25</f>
        <v>12</v>
      </c>
      <c r="S24" s="212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</row>
    <row r="25" spans="1:32" x14ac:dyDescent="0.3"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</row>
  </sheetData>
  <mergeCells count="42">
    <mergeCell ref="AC6:AD6"/>
    <mergeCell ref="AC17:AD17"/>
    <mergeCell ref="I6:J6"/>
    <mergeCell ref="I17:J17"/>
    <mergeCell ref="AA17:AB17"/>
    <mergeCell ref="W17:X17"/>
    <mergeCell ref="Y17:Z17"/>
    <mergeCell ref="O6:P6"/>
    <mergeCell ref="O17:P17"/>
    <mergeCell ref="AE17:AF17"/>
    <mergeCell ref="A15:AF15"/>
    <mergeCell ref="A16:A18"/>
    <mergeCell ref="B16:B18"/>
    <mergeCell ref="C16:R16"/>
    <mergeCell ref="S16:AF16"/>
    <mergeCell ref="C17:D17"/>
    <mergeCell ref="E17:F17"/>
    <mergeCell ref="G17:H17"/>
    <mergeCell ref="K17:L17"/>
    <mergeCell ref="M17:N17"/>
    <mergeCell ref="Q17:R17"/>
    <mergeCell ref="S17:T17"/>
    <mergeCell ref="U17:V17"/>
    <mergeCell ref="A1:AF1"/>
    <mergeCell ref="G6:H6"/>
    <mergeCell ref="M6:N6"/>
    <mergeCell ref="AE2:AF2"/>
    <mergeCell ref="Y6:Z6"/>
    <mergeCell ref="S6:T6"/>
    <mergeCell ref="U6:V6"/>
    <mergeCell ref="AA6:AB6"/>
    <mergeCell ref="AE6:AF6"/>
    <mergeCell ref="W6:X6"/>
    <mergeCell ref="A4:AF4"/>
    <mergeCell ref="A5:A7"/>
    <mergeCell ref="B5:B7"/>
    <mergeCell ref="C5:R5"/>
    <mergeCell ref="S5:AF5"/>
    <mergeCell ref="C6:D6"/>
    <mergeCell ref="E6:F6"/>
    <mergeCell ref="K6:L6"/>
    <mergeCell ref="Q6:R6"/>
  </mergeCells>
  <pageMargins left="0.25" right="0.25" top="0.75" bottom="0.75" header="0.3" footer="0.3"/>
  <pageSetup paperSize="9" scale="5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M7" activePane="bottomRight" state="frozen"/>
      <selection pane="topRight" activeCell="D1" sqref="D1"/>
      <selection pane="bottomLeft" activeCell="A7" sqref="A7"/>
      <selection pane="bottomRight" activeCell="K7" sqref="K7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ht="15" thickBot="1" x14ac:dyDescent="0.35">
      <c r="F2" s="107"/>
      <c r="G2" s="107"/>
      <c r="I2" s="107"/>
      <c r="J2" s="107"/>
    </row>
    <row r="3" spans="1:26" ht="15" thickBot="1" x14ac:dyDescent="0.35">
      <c r="A3" s="234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5.75" customHeight="1" thickBot="1" x14ac:dyDescent="0.35">
      <c r="A4" s="237" t="s">
        <v>6</v>
      </c>
      <c r="B4" s="237" t="s">
        <v>50</v>
      </c>
      <c r="C4" s="308" t="s">
        <v>34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311" t="s">
        <v>35</v>
      </c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3"/>
    </row>
    <row r="5" spans="1:26" ht="30.75" customHeight="1" thickBot="1" x14ac:dyDescent="0.35">
      <c r="A5" s="251"/>
      <c r="B5" s="251"/>
      <c r="C5" s="271" t="s">
        <v>51</v>
      </c>
      <c r="D5" s="272"/>
      <c r="E5" s="262" t="s">
        <v>30</v>
      </c>
      <c r="F5" s="263"/>
      <c r="G5" s="257">
        <v>0.4</v>
      </c>
      <c r="H5" s="258"/>
      <c r="I5" s="264" t="s">
        <v>27</v>
      </c>
      <c r="J5" s="265"/>
      <c r="K5" s="257">
        <v>0.45</v>
      </c>
      <c r="L5" s="258"/>
      <c r="M5" s="259">
        <v>0.5</v>
      </c>
      <c r="N5" s="260"/>
      <c r="O5" s="257">
        <v>0.35</v>
      </c>
      <c r="P5" s="258"/>
      <c r="Q5" s="257">
        <v>0.38</v>
      </c>
      <c r="R5" s="258"/>
      <c r="S5" s="257">
        <v>0.4</v>
      </c>
      <c r="T5" s="258"/>
      <c r="U5" s="257">
        <v>0.45</v>
      </c>
      <c r="V5" s="258"/>
      <c r="W5" s="257">
        <v>0.5</v>
      </c>
      <c r="X5" s="258"/>
      <c r="Y5" s="257">
        <v>0.7</v>
      </c>
      <c r="Z5" s="258"/>
    </row>
    <row r="6" spans="1:26" ht="15" thickBot="1" x14ac:dyDescent="0.35">
      <c r="A6" s="238"/>
      <c r="B6" s="238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9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278</v>
      </c>
      <c r="F7" s="111">
        <f>E7/1.2</f>
        <v>231.66666666666669</v>
      </c>
      <c r="G7" s="103">
        <v>302</v>
      </c>
      <c r="H7" s="111">
        <f>G7/1.2</f>
        <v>251.66666666666669</v>
      </c>
      <c r="I7" s="103">
        <v>315</v>
      </c>
      <c r="J7" s="111">
        <f>I7/1.2</f>
        <v>262.5</v>
      </c>
      <c r="K7" s="103">
        <v>312</v>
      </c>
      <c r="L7" s="111">
        <f>K7/1.2</f>
        <v>260</v>
      </c>
      <c r="M7" s="103">
        <v>332</v>
      </c>
      <c r="N7" s="111">
        <f>M7/1.2</f>
        <v>276.66666666666669</v>
      </c>
      <c r="O7" s="103">
        <v>225</v>
      </c>
      <c r="P7" s="111">
        <f>O7/1.2</f>
        <v>187.5</v>
      </c>
      <c r="Q7" s="140">
        <v>236</v>
      </c>
      <c r="R7" s="111">
        <f>Q7/1.2</f>
        <v>196.66666666666669</v>
      </c>
      <c r="S7" s="112">
        <v>248</v>
      </c>
      <c r="T7" s="111">
        <f>S7/1.2</f>
        <v>206.66666666666669</v>
      </c>
      <c r="U7" s="103">
        <v>255</v>
      </c>
      <c r="V7" s="111">
        <f>U7/1.2</f>
        <v>212.5</v>
      </c>
      <c r="W7" s="112">
        <v>275</v>
      </c>
      <c r="X7" s="111">
        <f>W7/1.2</f>
        <v>229.16666666666669</v>
      </c>
      <c r="Y7" s="112">
        <v>344</v>
      </c>
      <c r="Z7" s="111">
        <f>Y7/1.2</f>
        <v>286.66666666666669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278</v>
      </c>
      <c r="F8" s="111">
        <f>E8/1.15</f>
        <v>241.73913043478262</v>
      </c>
      <c r="G8" s="103">
        <v>302</v>
      </c>
      <c r="H8" s="111">
        <f>G8/1.15</f>
        <v>262.60869565217394</v>
      </c>
      <c r="I8" s="103">
        <v>315</v>
      </c>
      <c r="J8" s="111">
        <f>I8/1.15</f>
        <v>273.91304347826087</v>
      </c>
      <c r="K8" s="103">
        <v>312</v>
      </c>
      <c r="L8" s="111">
        <f>K8/1.15</f>
        <v>271.304347826087</v>
      </c>
      <c r="M8" s="103">
        <v>332</v>
      </c>
      <c r="N8" s="111">
        <f>M8/1.15</f>
        <v>288.69565217391306</v>
      </c>
      <c r="O8" s="103">
        <v>225</v>
      </c>
      <c r="P8" s="111">
        <f>O8/1.15</f>
        <v>195.6521739130435</v>
      </c>
      <c r="Q8" s="140">
        <v>236</v>
      </c>
      <c r="R8" s="111">
        <f>Q8/1.15</f>
        <v>205.21739130434784</v>
      </c>
      <c r="S8" s="112">
        <v>248</v>
      </c>
      <c r="T8" s="111">
        <f>S8/1.15</f>
        <v>215.6521739130435</v>
      </c>
      <c r="U8" s="103">
        <v>255</v>
      </c>
      <c r="V8" s="111">
        <f>U8/1.15</f>
        <v>221.73913043478262</v>
      </c>
      <c r="W8" s="113">
        <v>275</v>
      </c>
      <c r="X8" s="111">
        <f>W8/1.15</f>
        <v>239.13043478260872</v>
      </c>
      <c r="Y8" s="113">
        <v>344</v>
      </c>
      <c r="Z8" s="111">
        <f>Y8/1.15</f>
        <v>299.13043478260875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278</v>
      </c>
      <c r="F9" s="115">
        <f>E9/1.25</f>
        <v>222.4</v>
      </c>
      <c r="G9" s="106">
        <v>302</v>
      </c>
      <c r="H9" s="115">
        <f>G9/1.25</f>
        <v>241.6</v>
      </c>
      <c r="I9" s="106">
        <v>315</v>
      </c>
      <c r="J9" s="115">
        <f>I9/1.25</f>
        <v>252</v>
      </c>
      <c r="K9" s="106">
        <v>312</v>
      </c>
      <c r="L9" s="115">
        <f>K9/1.25</f>
        <v>249.6</v>
      </c>
      <c r="M9" s="106">
        <v>332</v>
      </c>
      <c r="N9" s="115">
        <f>M9/1.25</f>
        <v>265.60000000000002</v>
      </c>
      <c r="O9" s="116">
        <v>225</v>
      </c>
      <c r="P9" s="115">
        <f>O9/1.25</f>
        <v>180</v>
      </c>
      <c r="Q9" s="157">
        <v>236</v>
      </c>
      <c r="R9" s="115">
        <f>Q9/1.25</f>
        <v>188.8</v>
      </c>
      <c r="S9" s="106">
        <v>248</v>
      </c>
      <c r="T9" s="115">
        <f>S9/1.25</f>
        <v>198.4</v>
      </c>
      <c r="U9" s="106">
        <v>255</v>
      </c>
      <c r="V9" s="115">
        <f>U9/1.25</f>
        <v>204</v>
      </c>
      <c r="W9" s="117">
        <v>275</v>
      </c>
      <c r="X9" s="115">
        <f>W9/1.25</f>
        <v>220</v>
      </c>
      <c r="Y9" s="117">
        <v>344</v>
      </c>
      <c r="Z9" s="115">
        <f>Y9/1.25</f>
        <v>275.2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21">
        <f>M10/1.25</f>
        <v>6.4</v>
      </c>
      <c r="O10" s="98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" thickBot="1" x14ac:dyDescent="0.35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234" t="s">
        <v>17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ht="18" customHeight="1" thickBot="1" x14ac:dyDescent="0.35">
      <c r="A13" s="251" t="s">
        <v>6</v>
      </c>
      <c r="B13" s="237" t="s">
        <v>50</v>
      </c>
      <c r="C13" s="314" t="s">
        <v>34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6"/>
      <c r="O13" s="311" t="s">
        <v>35</v>
      </c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3"/>
    </row>
    <row r="14" spans="1:26" ht="30.75" customHeight="1" thickBot="1" x14ac:dyDescent="0.35">
      <c r="A14" s="251"/>
      <c r="B14" s="251"/>
      <c r="C14" s="271" t="s">
        <v>51</v>
      </c>
      <c r="D14" s="272"/>
      <c r="E14" s="262" t="s">
        <v>30</v>
      </c>
      <c r="F14" s="263"/>
      <c r="G14" s="257">
        <v>0.4</v>
      </c>
      <c r="H14" s="258"/>
      <c r="I14" s="264" t="s">
        <v>27</v>
      </c>
      <c r="J14" s="265"/>
      <c r="K14" s="257">
        <v>0.45</v>
      </c>
      <c r="L14" s="258"/>
      <c r="M14" s="259">
        <v>0.5</v>
      </c>
      <c r="N14" s="260"/>
      <c r="O14" s="257">
        <v>0.35</v>
      </c>
      <c r="P14" s="258"/>
      <c r="Q14" s="257">
        <v>0.38</v>
      </c>
      <c r="R14" s="258"/>
      <c r="S14" s="257">
        <v>0.4</v>
      </c>
      <c r="T14" s="258"/>
      <c r="U14" s="257">
        <v>0.45</v>
      </c>
      <c r="V14" s="258"/>
      <c r="W14" s="261">
        <v>0.5</v>
      </c>
      <c r="X14" s="261"/>
      <c r="Y14" s="257">
        <v>0.7</v>
      </c>
      <c r="Z14" s="258"/>
    </row>
    <row r="15" spans="1:26" ht="15" thickBot="1" x14ac:dyDescent="0.35">
      <c r="A15" s="238"/>
      <c r="B15" s="238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100" t="s">
        <v>45</v>
      </c>
      <c r="P15" s="109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292</v>
      </c>
      <c r="F16" s="126">
        <f>E16/1.2</f>
        <v>243.33333333333334</v>
      </c>
      <c r="G16" s="127">
        <v>318</v>
      </c>
      <c r="H16" s="126">
        <f>G16/1.2</f>
        <v>265</v>
      </c>
      <c r="I16" s="127">
        <v>330</v>
      </c>
      <c r="J16" s="126">
        <f>I16/1.2</f>
        <v>275</v>
      </c>
      <c r="K16" s="103">
        <v>328.5</v>
      </c>
      <c r="L16" s="126">
        <f>K16/1.2</f>
        <v>273.75</v>
      </c>
      <c r="M16" s="103">
        <v>350</v>
      </c>
      <c r="N16" s="126">
        <f>M16/1.2</f>
        <v>291.66666666666669</v>
      </c>
      <c r="O16" s="127">
        <v>237</v>
      </c>
      <c r="P16" s="126">
        <f>O16/1.2</f>
        <v>197.5</v>
      </c>
      <c r="Q16" s="158">
        <v>248</v>
      </c>
      <c r="R16" s="111">
        <f>Q16/1.2</f>
        <v>206.66666666666669</v>
      </c>
      <c r="S16" s="103">
        <v>256</v>
      </c>
      <c r="T16" s="126">
        <f>S16/1.2</f>
        <v>213.33333333333334</v>
      </c>
      <c r="U16" s="103">
        <v>266</v>
      </c>
      <c r="V16" s="126">
        <f>U16/1.2</f>
        <v>221.66666666666669</v>
      </c>
      <c r="W16" s="128">
        <v>286</v>
      </c>
      <c r="X16" s="126">
        <f>W16/1.2</f>
        <v>238.33333333333334</v>
      </c>
      <c r="Y16" s="128">
        <v>368</v>
      </c>
      <c r="Z16" s="126">
        <f>Y16/1.2</f>
        <v>306.66666666666669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292</v>
      </c>
      <c r="F17" s="126">
        <f>E17/1.15</f>
        <v>253.9130434782609</v>
      </c>
      <c r="G17" s="127">
        <v>318</v>
      </c>
      <c r="H17" s="126">
        <f>G17/1.15</f>
        <v>276.52173913043481</v>
      </c>
      <c r="I17" s="127">
        <v>330</v>
      </c>
      <c r="J17" s="126">
        <f>I17/1.15</f>
        <v>286.95652173913044</v>
      </c>
      <c r="K17" s="103">
        <v>328.5</v>
      </c>
      <c r="L17" s="126">
        <f>K17/1.15</f>
        <v>285.6521739130435</v>
      </c>
      <c r="M17" s="103">
        <v>350</v>
      </c>
      <c r="N17" s="126">
        <f>M17/1.15</f>
        <v>304.34782608695656</v>
      </c>
      <c r="O17" s="127">
        <v>237</v>
      </c>
      <c r="P17" s="126">
        <f>O17/1.15</f>
        <v>206.08695652173915</v>
      </c>
      <c r="Q17" s="158">
        <v>248</v>
      </c>
      <c r="R17" s="111">
        <f>Q17/1.15</f>
        <v>215.6521739130435</v>
      </c>
      <c r="S17" s="103">
        <v>256</v>
      </c>
      <c r="T17" s="126">
        <f>S17/1.15</f>
        <v>222.60869565217394</v>
      </c>
      <c r="U17" s="103">
        <v>266</v>
      </c>
      <c r="V17" s="126">
        <f>U17/1.15</f>
        <v>231.30434782608697</v>
      </c>
      <c r="W17" s="128">
        <v>286</v>
      </c>
      <c r="X17" s="126">
        <f>W17/1.15</f>
        <v>248.69565217391306</v>
      </c>
      <c r="Y17" s="128">
        <v>368</v>
      </c>
      <c r="Z17" s="126">
        <f>Y17/1.15</f>
        <v>320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292</v>
      </c>
      <c r="F18" s="129">
        <f>E18/1.25</f>
        <v>233.6</v>
      </c>
      <c r="G18" s="103">
        <v>318</v>
      </c>
      <c r="H18" s="129">
        <f>G18/1.25</f>
        <v>254.4</v>
      </c>
      <c r="I18" s="130">
        <v>330</v>
      </c>
      <c r="J18" s="129">
        <f>I18/1.25</f>
        <v>264</v>
      </c>
      <c r="K18" s="103">
        <v>328.5</v>
      </c>
      <c r="L18" s="129">
        <f>K18/1.25</f>
        <v>262.8</v>
      </c>
      <c r="M18" s="103">
        <v>350</v>
      </c>
      <c r="N18" s="129">
        <f>M18/1.25</f>
        <v>280</v>
      </c>
      <c r="O18" s="130">
        <v>237</v>
      </c>
      <c r="P18" s="129">
        <f>O18/1.25</f>
        <v>189.6</v>
      </c>
      <c r="Q18" s="159">
        <v>248</v>
      </c>
      <c r="R18" s="115">
        <f>Q18/1.25</f>
        <v>198.4</v>
      </c>
      <c r="S18" s="130">
        <v>256</v>
      </c>
      <c r="T18" s="129">
        <f>S18/1.25</f>
        <v>204.8</v>
      </c>
      <c r="U18" s="130">
        <v>266</v>
      </c>
      <c r="V18" s="129">
        <f>U18/1.25</f>
        <v>212.8</v>
      </c>
      <c r="W18" s="131">
        <v>286</v>
      </c>
      <c r="X18" s="129">
        <f>W18/1.25</f>
        <v>228.8</v>
      </c>
      <c r="Y18" s="131">
        <v>368</v>
      </c>
      <c r="Z18" s="129">
        <f>Y18/1.25</f>
        <v>294.39999999999998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12">
        <v>12</v>
      </c>
      <c r="L19" s="111">
        <f>K19/1.25</f>
        <v>9.6</v>
      </c>
      <c r="M19" s="112">
        <v>12</v>
      </c>
      <c r="N19" s="121">
        <f>M19/1.25</f>
        <v>9.6</v>
      </c>
      <c r="O19" s="98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" thickBot="1" x14ac:dyDescent="0.35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234" t="s">
        <v>10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ht="15" thickBot="1" x14ac:dyDescent="0.35">
      <c r="A22" s="251" t="s">
        <v>6</v>
      </c>
      <c r="B22" s="237" t="s">
        <v>50</v>
      </c>
      <c r="C22" s="314" t="s">
        <v>34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6"/>
      <c r="O22" s="311" t="s">
        <v>35</v>
      </c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3"/>
    </row>
    <row r="23" spans="1:26" ht="33" customHeight="1" thickBot="1" x14ac:dyDescent="0.35">
      <c r="A23" s="251"/>
      <c r="B23" s="251"/>
      <c r="C23" s="271" t="s">
        <v>51</v>
      </c>
      <c r="D23" s="272"/>
      <c r="E23" s="262" t="s">
        <v>30</v>
      </c>
      <c r="F23" s="263"/>
      <c r="G23" s="257">
        <v>0.4</v>
      </c>
      <c r="H23" s="258"/>
      <c r="I23" s="264" t="s">
        <v>27</v>
      </c>
      <c r="J23" s="265"/>
      <c r="K23" s="257">
        <v>0.45</v>
      </c>
      <c r="L23" s="258"/>
      <c r="M23" s="259">
        <v>0.5</v>
      </c>
      <c r="N23" s="260"/>
      <c r="O23" s="257">
        <v>0.35</v>
      </c>
      <c r="P23" s="258"/>
      <c r="Q23" s="156"/>
      <c r="R23" s="156"/>
      <c r="S23" s="257">
        <v>0.4</v>
      </c>
      <c r="T23" s="258"/>
      <c r="U23" s="257">
        <v>0.45</v>
      </c>
      <c r="V23" s="258"/>
      <c r="W23" s="261">
        <v>0.5</v>
      </c>
      <c r="X23" s="261"/>
      <c r="Y23" s="257">
        <v>0.7</v>
      </c>
      <c r="Z23" s="258"/>
    </row>
    <row r="24" spans="1:26" ht="15" thickBot="1" x14ac:dyDescent="0.35">
      <c r="A24" s="238"/>
      <c r="B24" s="238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0" t="s">
        <v>45</v>
      </c>
      <c r="N24" s="108" t="s">
        <v>46</v>
      </c>
      <c r="O24" s="100" t="s">
        <v>45</v>
      </c>
      <c r="P24" s="109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307</v>
      </c>
      <c r="F25" s="134">
        <f>E25/1.2</f>
        <v>255.83333333333334</v>
      </c>
      <c r="G25" s="103">
        <v>335</v>
      </c>
      <c r="H25" s="134">
        <f>G25/1.2</f>
        <v>279.16666666666669</v>
      </c>
      <c r="I25" s="135">
        <v>347</v>
      </c>
      <c r="J25" s="134">
        <f>I25/1.2</f>
        <v>289.16666666666669</v>
      </c>
      <c r="K25" s="136">
        <v>346</v>
      </c>
      <c r="L25" s="134">
        <f>K25/1.2</f>
        <v>288.33333333333337</v>
      </c>
      <c r="M25" s="135">
        <v>369</v>
      </c>
      <c r="N25" s="134">
        <f>M25/1.2</f>
        <v>307.5</v>
      </c>
      <c r="O25" s="135">
        <v>249.5</v>
      </c>
      <c r="P25" s="134">
        <f>O25/1.2</f>
        <v>207.91666666666669</v>
      </c>
      <c r="Q25" s="136">
        <v>261</v>
      </c>
      <c r="R25" s="111">
        <f>Q25/1.2</f>
        <v>217.5</v>
      </c>
      <c r="S25" s="135">
        <v>265</v>
      </c>
      <c r="T25" s="134">
        <f>S25/1.2</f>
        <v>220.83333333333334</v>
      </c>
      <c r="U25" s="135">
        <v>275</v>
      </c>
      <c r="V25" s="134">
        <f>U25/1.2</f>
        <v>229.16666666666669</v>
      </c>
      <c r="W25" s="135">
        <v>299</v>
      </c>
      <c r="X25" s="134">
        <f>W25/1.2</f>
        <v>249.16666666666669</v>
      </c>
      <c r="Y25" s="135">
        <v>387</v>
      </c>
      <c r="Z25" s="134">
        <f>Y25/1.2</f>
        <v>322.5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307</v>
      </c>
      <c r="F26" s="134">
        <f>E26/1.15</f>
        <v>266.95652173913044</v>
      </c>
      <c r="G26" s="103">
        <v>335</v>
      </c>
      <c r="H26" s="134">
        <f>G26/1.15</f>
        <v>291.304347826087</v>
      </c>
      <c r="I26" s="112">
        <v>347</v>
      </c>
      <c r="J26" s="134">
        <f>I26/1.15</f>
        <v>301.73913043478262</v>
      </c>
      <c r="K26" s="103">
        <v>346</v>
      </c>
      <c r="L26" s="134">
        <f>K26/1.15</f>
        <v>300.86956521739131</v>
      </c>
      <c r="M26" s="112">
        <v>369</v>
      </c>
      <c r="N26" s="134">
        <f>M26/1.15</f>
        <v>320.86956521739131</v>
      </c>
      <c r="O26" s="112">
        <v>249.5</v>
      </c>
      <c r="P26" s="134">
        <f>O26/1.15</f>
        <v>216.95652173913047</v>
      </c>
      <c r="Q26" s="136">
        <v>261</v>
      </c>
      <c r="R26" s="111">
        <f>Q26/1.15</f>
        <v>226.95652173913047</v>
      </c>
      <c r="S26" s="112">
        <v>265</v>
      </c>
      <c r="T26" s="134">
        <f>S26/1.15</f>
        <v>230.43478260869566</v>
      </c>
      <c r="U26" s="112">
        <v>275</v>
      </c>
      <c r="V26" s="134">
        <f>U26/1.15</f>
        <v>239.13043478260872</v>
      </c>
      <c r="W26" s="112">
        <v>299</v>
      </c>
      <c r="X26" s="134">
        <f>W26/1.15</f>
        <v>260</v>
      </c>
      <c r="Y26" s="112">
        <v>387</v>
      </c>
      <c r="Z26" s="134">
        <f>Y26/1.15</f>
        <v>336.52173913043481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307</v>
      </c>
      <c r="F27" s="139">
        <f>E27/1.25</f>
        <v>245.6</v>
      </c>
      <c r="G27" s="106">
        <v>335</v>
      </c>
      <c r="H27" s="139">
        <f>G27/1.25</f>
        <v>268</v>
      </c>
      <c r="I27" s="106">
        <v>347</v>
      </c>
      <c r="J27" s="139">
        <f>I27/1.25</f>
        <v>277.60000000000002</v>
      </c>
      <c r="K27" s="106">
        <v>346</v>
      </c>
      <c r="L27" s="139">
        <f>K27/1.25</f>
        <v>276.8</v>
      </c>
      <c r="M27" s="106">
        <v>369</v>
      </c>
      <c r="N27" s="139">
        <f>M27/1.25</f>
        <v>295.2</v>
      </c>
      <c r="O27" s="106">
        <v>249.5</v>
      </c>
      <c r="P27" s="139">
        <f>O27/1.25</f>
        <v>199.6</v>
      </c>
      <c r="Q27" s="160">
        <v>261</v>
      </c>
      <c r="R27" s="115">
        <f>Q27/1.25</f>
        <v>208.8</v>
      </c>
      <c r="S27" s="106">
        <v>265</v>
      </c>
      <c r="T27" s="139">
        <f>S27/1.25</f>
        <v>212</v>
      </c>
      <c r="U27" s="106">
        <v>275</v>
      </c>
      <c r="V27" s="139">
        <f>U27/1.25</f>
        <v>220</v>
      </c>
      <c r="W27" s="117">
        <v>299</v>
      </c>
      <c r="X27" s="139">
        <f>W27/1.25</f>
        <v>239.2</v>
      </c>
      <c r="Y27" s="117">
        <v>387</v>
      </c>
      <c r="Z27" s="139">
        <f>Y27/1.25</f>
        <v>309.60000000000002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0">
        <v>14</v>
      </c>
      <c r="L28" s="111">
        <f>K28/1.25</f>
        <v>11.2</v>
      </c>
      <c r="M28" s="140">
        <v>14</v>
      </c>
      <c r="N28" s="111">
        <f>M28/1.25</f>
        <v>11.2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1">
    <mergeCell ref="A22:A24"/>
    <mergeCell ref="B22:B24"/>
    <mergeCell ref="C22:N22"/>
    <mergeCell ref="O22:Z22"/>
    <mergeCell ref="C23:D23"/>
    <mergeCell ref="E23:F23"/>
    <mergeCell ref="S23:T23"/>
    <mergeCell ref="U23:V23"/>
    <mergeCell ref="W23:X23"/>
    <mergeCell ref="Y23:Z23"/>
    <mergeCell ref="G23:H23"/>
    <mergeCell ref="I23:J23"/>
    <mergeCell ref="K23:L23"/>
    <mergeCell ref="M23:N23"/>
    <mergeCell ref="O23:P23"/>
    <mergeCell ref="A21:Z21"/>
    <mergeCell ref="I14:J14"/>
    <mergeCell ref="K14:L14"/>
    <mergeCell ref="M14:N14"/>
    <mergeCell ref="O14:P14"/>
    <mergeCell ref="S14:T14"/>
    <mergeCell ref="A13:A15"/>
    <mergeCell ref="B13:B15"/>
    <mergeCell ref="C13:N13"/>
    <mergeCell ref="O13:Z13"/>
    <mergeCell ref="C14:D14"/>
    <mergeCell ref="A1:Z1"/>
    <mergeCell ref="A3:Z3"/>
    <mergeCell ref="A4:A6"/>
    <mergeCell ref="B4:B6"/>
    <mergeCell ref="C4:N4"/>
    <mergeCell ref="O4:Z4"/>
    <mergeCell ref="C5:D5"/>
    <mergeCell ref="E5:F5"/>
    <mergeCell ref="G5:H5"/>
    <mergeCell ref="I5:J5"/>
    <mergeCell ref="W5:X5"/>
    <mergeCell ref="Y5:Z5"/>
    <mergeCell ref="K5:L5"/>
    <mergeCell ref="M5:N5"/>
    <mergeCell ref="U5:V5"/>
    <mergeCell ref="O5:P5"/>
    <mergeCell ref="S5:T5"/>
    <mergeCell ref="Q5:R5"/>
    <mergeCell ref="Q14:R14"/>
    <mergeCell ref="E14:F14"/>
    <mergeCell ref="G14:H14"/>
    <mergeCell ref="A12:Z12"/>
    <mergeCell ref="U14:V14"/>
    <mergeCell ref="W14:X14"/>
    <mergeCell ref="Y14:Z14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S8" sqref="S8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</row>
    <row r="2" spans="1:26" ht="15" thickBot="1" x14ac:dyDescent="0.35">
      <c r="F2" s="107"/>
      <c r="G2" s="107"/>
      <c r="I2" s="107"/>
      <c r="J2" s="107"/>
      <c r="K2" s="107"/>
      <c r="L2" s="107"/>
    </row>
    <row r="3" spans="1:26" ht="15" thickBot="1" x14ac:dyDescent="0.35">
      <c r="A3" s="234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5.75" customHeight="1" thickBot="1" x14ac:dyDescent="0.35">
      <c r="A4" s="237" t="s">
        <v>6</v>
      </c>
      <c r="B4" s="237" t="s">
        <v>50</v>
      </c>
      <c r="C4" s="252" t="s">
        <v>34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6"/>
      <c r="Q4" s="252" t="s">
        <v>35</v>
      </c>
      <c r="R4" s="253"/>
      <c r="S4" s="253"/>
      <c r="T4" s="253"/>
      <c r="U4" s="253"/>
      <c r="V4" s="253"/>
      <c r="W4" s="253"/>
      <c r="X4" s="253"/>
      <c r="Y4" s="253"/>
      <c r="Z4" s="256"/>
    </row>
    <row r="5" spans="1:26" ht="30.75" customHeight="1" thickBot="1" x14ac:dyDescent="0.35">
      <c r="A5" s="251"/>
      <c r="B5" s="251"/>
      <c r="C5" s="271" t="s">
        <v>51</v>
      </c>
      <c r="D5" s="272"/>
      <c r="E5" s="262" t="s">
        <v>30</v>
      </c>
      <c r="F5" s="263"/>
      <c r="G5" s="257">
        <v>0.4</v>
      </c>
      <c r="H5" s="258"/>
      <c r="I5" s="264" t="s">
        <v>27</v>
      </c>
      <c r="J5" s="265"/>
      <c r="K5" s="257">
        <v>0.43</v>
      </c>
      <c r="L5" s="258"/>
      <c r="M5" s="257">
        <v>0.45</v>
      </c>
      <c r="N5" s="258"/>
      <c r="O5" s="259">
        <v>0.5</v>
      </c>
      <c r="P5" s="260"/>
      <c r="Q5" s="257">
        <v>0.35</v>
      </c>
      <c r="R5" s="258"/>
      <c r="S5" s="257">
        <v>0.4</v>
      </c>
      <c r="T5" s="258"/>
      <c r="U5" s="257">
        <v>0.45</v>
      </c>
      <c r="V5" s="258"/>
      <c r="W5" s="257">
        <v>0.5</v>
      </c>
      <c r="X5" s="258"/>
      <c r="Y5" s="257">
        <v>0.55000000000000004</v>
      </c>
      <c r="Z5" s="258"/>
    </row>
    <row r="6" spans="1:26" ht="15" thickBot="1" x14ac:dyDescent="0.35">
      <c r="A6" s="238"/>
      <c r="B6" s="238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268</v>
      </c>
      <c r="F7" s="111">
        <f>E7/1.2</f>
        <v>223.33333333333334</v>
      </c>
      <c r="G7" s="103">
        <v>283</v>
      </c>
      <c r="H7" s="111">
        <f>G7/1.2</f>
        <v>235.83333333333334</v>
      </c>
      <c r="I7" s="103">
        <v>315</v>
      </c>
      <c r="J7" s="111">
        <f>I7/1.2</f>
        <v>262.5</v>
      </c>
      <c r="K7" s="103">
        <v>265</v>
      </c>
      <c r="L7" s="111">
        <f>K7/1.2</f>
        <v>220.83333333333334</v>
      </c>
      <c r="M7" s="103">
        <v>292</v>
      </c>
      <c r="N7" s="111">
        <f>M7/1.2</f>
        <v>243.33333333333334</v>
      </c>
      <c r="O7" s="103">
        <v>318</v>
      </c>
      <c r="P7" s="111">
        <f>O7/1.2</f>
        <v>265</v>
      </c>
      <c r="Q7" s="103">
        <v>211</v>
      </c>
      <c r="R7" s="111">
        <f>Q7/1.2</f>
        <v>175.83333333333334</v>
      </c>
      <c r="S7" s="112">
        <v>224</v>
      </c>
      <c r="T7" s="111">
        <f>S7/1.2</f>
        <v>186.66666666666669</v>
      </c>
      <c r="U7" s="103">
        <v>234</v>
      </c>
      <c r="V7" s="111">
        <f>U7/1.2</f>
        <v>195</v>
      </c>
      <c r="W7" s="112">
        <v>270</v>
      </c>
      <c r="X7" s="111">
        <f>W7/1.2</f>
        <v>225</v>
      </c>
      <c r="Y7" s="112">
        <v>279</v>
      </c>
      <c r="Z7" s="111">
        <f>Y7/1.2</f>
        <v>232.5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268</v>
      </c>
      <c r="F8" s="111">
        <f>E8/1.15</f>
        <v>233.04347826086959</v>
      </c>
      <c r="G8" s="103">
        <v>283</v>
      </c>
      <c r="H8" s="111">
        <f>G8/1.15</f>
        <v>246.08695652173915</v>
      </c>
      <c r="I8" s="103">
        <v>315</v>
      </c>
      <c r="J8" s="111">
        <f>I8/1.15</f>
        <v>273.91304347826087</v>
      </c>
      <c r="K8" s="103">
        <v>265</v>
      </c>
      <c r="L8" s="111">
        <f>K8/1.15</f>
        <v>230.43478260869566</v>
      </c>
      <c r="M8" s="103">
        <v>292</v>
      </c>
      <c r="N8" s="111">
        <f>M8/1.15</f>
        <v>253.9130434782609</v>
      </c>
      <c r="O8" s="103">
        <v>318</v>
      </c>
      <c r="P8" s="111">
        <f>O8/1.15</f>
        <v>276.52173913043481</v>
      </c>
      <c r="Q8" s="103">
        <v>211</v>
      </c>
      <c r="R8" s="111">
        <f>Q8/1.15</f>
        <v>183.47826086956522</v>
      </c>
      <c r="S8" s="112">
        <v>224</v>
      </c>
      <c r="T8" s="111">
        <f>S8/1.15</f>
        <v>194.78260869565219</v>
      </c>
      <c r="U8" s="103">
        <v>234</v>
      </c>
      <c r="V8" s="111">
        <f>U8/1.15</f>
        <v>203.47826086956525</v>
      </c>
      <c r="W8" s="113">
        <v>270</v>
      </c>
      <c r="X8" s="111">
        <f>W8/1.15</f>
        <v>234.78260869565219</v>
      </c>
      <c r="Y8" s="113">
        <v>279</v>
      </c>
      <c r="Z8" s="111">
        <f>Y8/1.15</f>
        <v>242.60869565217394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268</v>
      </c>
      <c r="F9" s="115">
        <f>E9/1.25</f>
        <v>214.4</v>
      </c>
      <c r="G9" s="106">
        <v>283</v>
      </c>
      <c r="H9" s="115">
        <f>G9/1.25</f>
        <v>226.4</v>
      </c>
      <c r="I9" s="106">
        <v>315</v>
      </c>
      <c r="J9" s="115">
        <f>I9/1.25</f>
        <v>252</v>
      </c>
      <c r="K9" s="106">
        <v>265</v>
      </c>
      <c r="L9" s="115">
        <f>K9/1.25</f>
        <v>212</v>
      </c>
      <c r="M9" s="106">
        <v>292</v>
      </c>
      <c r="N9" s="115">
        <f>M9/1.25</f>
        <v>233.6</v>
      </c>
      <c r="O9" s="106">
        <v>318</v>
      </c>
      <c r="P9" s="115">
        <f>O9/1.25</f>
        <v>254.4</v>
      </c>
      <c r="Q9" s="116">
        <v>211</v>
      </c>
      <c r="R9" s="115">
        <f>Q9/1.25</f>
        <v>168.8</v>
      </c>
      <c r="S9" s="106">
        <v>224</v>
      </c>
      <c r="T9" s="115">
        <f>S9/1.25</f>
        <v>179.2</v>
      </c>
      <c r="U9" s="106">
        <v>234</v>
      </c>
      <c r="V9" s="115">
        <f>U9/1.25</f>
        <v>187.2</v>
      </c>
      <c r="W9" s="117">
        <v>270</v>
      </c>
      <c r="X9" s="115">
        <f>W9/1.25</f>
        <v>216</v>
      </c>
      <c r="Y9" s="117">
        <v>279</v>
      </c>
      <c r="Z9" s="115">
        <f>Y9/1.25</f>
        <v>223.2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" thickBot="1" x14ac:dyDescent="0.35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234" t="s">
        <v>17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ht="18" customHeight="1" thickBot="1" x14ac:dyDescent="0.35">
      <c r="A13" s="251" t="s">
        <v>6</v>
      </c>
      <c r="B13" s="237" t="s">
        <v>50</v>
      </c>
      <c r="C13" s="268" t="s">
        <v>34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52" t="s">
        <v>35</v>
      </c>
      <c r="R13" s="253"/>
      <c r="S13" s="253"/>
      <c r="T13" s="253"/>
      <c r="U13" s="253"/>
      <c r="V13" s="253"/>
      <c r="W13" s="253"/>
      <c r="X13" s="253"/>
      <c r="Y13" s="253"/>
      <c r="Z13" s="256"/>
    </row>
    <row r="14" spans="1:26" ht="30.75" customHeight="1" thickBot="1" x14ac:dyDescent="0.35">
      <c r="A14" s="251"/>
      <c r="B14" s="251"/>
      <c r="C14" s="271" t="s">
        <v>51</v>
      </c>
      <c r="D14" s="272"/>
      <c r="E14" s="262" t="s">
        <v>30</v>
      </c>
      <c r="F14" s="263"/>
      <c r="G14" s="257">
        <v>0.4</v>
      </c>
      <c r="H14" s="258"/>
      <c r="I14" s="264" t="s">
        <v>27</v>
      </c>
      <c r="J14" s="265"/>
      <c r="K14" s="257">
        <v>0.43</v>
      </c>
      <c r="L14" s="258"/>
      <c r="M14" s="257">
        <v>0.45</v>
      </c>
      <c r="N14" s="258"/>
      <c r="O14" s="259">
        <v>0.5</v>
      </c>
      <c r="P14" s="260"/>
      <c r="Q14" s="257">
        <v>0.35</v>
      </c>
      <c r="R14" s="258"/>
      <c r="S14" s="257">
        <v>0.4</v>
      </c>
      <c r="T14" s="258"/>
      <c r="U14" s="257">
        <v>0.45</v>
      </c>
      <c r="V14" s="258"/>
      <c r="W14" s="261">
        <v>0.5</v>
      </c>
      <c r="X14" s="261"/>
      <c r="Y14" s="257">
        <v>0.55000000000000004</v>
      </c>
      <c r="Z14" s="258"/>
    </row>
    <row r="15" spans="1:26" ht="15" thickBot="1" x14ac:dyDescent="0.35">
      <c r="A15" s="238"/>
      <c r="B15" s="238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269</v>
      </c>
      <c r="F16" s="126">
        <f>E16/1.2</f>
        <v>224.16666666666669</v>
      </c>
      <c r="G16" s="127">
        <v>298</v>
      </c>
      <c r="H16" s="126">
        <f>G16/1.2</f>
        <v>248.33333333333334</v>
      </c>
      <c r="I16" s="127">
        <v>330</v>
      </c>
      <c r="J16" s="126">
        <f>I16/1.2</f>
        <v>275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225</v>
      </c>
      <c r="R16" s="126">
        <f>Q16/1.2</f>
        <v>187.5</v>
      </c>
      <c r="S16" s="103">
        <v>236</v>
      </c>
      <c r="T16" s="126">
        <f>S16/1.2</f>
        <v>196.66666666666669</v>
      </c>
      <c r="U16" s="103">
        <v>244</v>
      </c>
      <c r="V16" s="126">
        <f>U16/1.2</f>
        <v>203.33333333333334</v>
      </c>
      <c r="W16" s="128">
        <v>286</v>
      </c>
      <c r="X16" s="126">
        <f>W16/1.2</f>
        <v>238.33333333333334</v>
      </c>
      <c r="Y16" s="128">
        <v>294</v>
      </c>
      <c r="Z16" s="126">
        <f>Y16/1.2</f>
        <v>245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269</v>
      </c>
      <c r="F17" s="126">
        <f>E17/1.15</f>
        <v>233.91304347826087</v>
      </c>
      <c r="G17" s="127">
        <v>298</v>
      </c>
      <c r="H17" s="126">
        <f>G17/1.15</f>
        <v>259.13043478260869</v>
      </c>
      <c r="I17" s="127">
        <v>330</v>
      </c>
      <c r="J17" s="126">
        <f>I17/1.15</f>
        <v>286.95652173913044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225</v>
      </c>
      <c r="R17" s="126">
        <f>Q17/1.15</f>
        <v>195.6521739130435</v>
      </c>
      <c r="S17" s="103">
        <v>236</v>
      </c>
      <c r="T17" s="126">
        <f>S17/1.15</f>
        <v>205.21739130434784</v>
      </c>
      <c r="U17" s="103">
        <v>244</v>
      </c>
      <c r="V17" s="126">
        <f>U17/1.15</f>
        <v>212.17391304347828</v>
      </c>
      <c r="W17" s="128">
        <v>286</v>
      </c>
      <c r="X17" s="126">
        <f>W17/1.15</f>
        <v>248.69565217391306</v>
      </c>
      <c r="Y17" s="128">
        <v>294</v>
      </c>
      <c r="Z17" s="126">
        <f>Y17/1.15</f>
        <v>255.6521739130435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269</v>
      </c>
      <c r="F18" s="129">
        <f>E18/1.25</f>
        <v>215.2</v>
      </c>
      <c r="G18" s="103">
        <v>298</v>
      </c>
      <c r="H18" s="129">
        <f>G18/1.25</f>
        <v>238.4</v>
      </c>
      <c r="I18" s="130">
        <v>330</v>
      </c>
      <c r="J18" s="129">
        <f>I18/1.25</f>
        <v>264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225</v>
      </c>
      <c r="R18" s="129">
        <f>Q18/1.25</f>
        <v>180</v>
      </c>
      <c r="S18" s="130">
        <v>236</v>
      </c>
      <c r="T18" s="129">
        <f>S18/1.25</f>
        <v>188.8</v>
      </c>
      <c r="U18" s="130">
        <v>244</v>
      </c>
      <c r="V18" s="129">
        <f>U18/1.25</f>
        <v>195.2</v>
      </c>
      <c r="W18" s="131">
        <v>286</v>
      </c>
      <c r="X18" s="129">
        <f>W18/1.25</f>
        <v>228.8</v>
      </c>
      <c r="Y18" s="131">
        <v>294</v>
      </c>
      <c r="Z18" s="129">
        <f>Y18/1.25</f>
        <v>235.2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" thickBot="1" x14ac:dyDescent="0.35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234" t="s">
        <v>10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ht="15" thickBot="1" x14ac:dyDescent="0.35">
      <c r="A22" s="251" t="s">
        <v>6</v>
      </c>
      <c r="B22" s="237" t="s">
        <v>50</v>
      </c>
      <c r="C22" s="268" t="s">
        <v>34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52" t="s">
        <v>35</v>
      </c>
      <c r="R22" s="253"/>
      <c r="S22" s="253"/>
      <c r="T22" s="253"/>
      <c r="U22" s="253"/>
      <c r="V22" s="253"/>
      <c r="W22" s="253"/>
      <c r="X22" s="253"/>
      <c r="Y22" s="253"/>
      <c r="Z22" s="256"/>
    </row>
    <row r="23" spans="1:26" ht="33" customHeight="1" thickBot="1" x14ac:dyDescent="0.35">
      <c r="A23" s="251"/>
      <c r="B23" s="251"/>
      <c r="C23" s="271" t="s">
        <v>51</v>
      </c>
      <c r="D23" s="272"/>
      <c r="E23" s="262" t="s">
        <v>30</v>
      </c>
      <c r="F23" s="263"/>
      <c r="G23" s="257">
        <v>0.4</v>
      </c>
      <c r="H23" s="258"/>
      <c r="I23" s="264" t="s">
        <v>27</v>
      </c>
      <c r="J23" s="265"/>
      <c r="K23" s="257">
        <v>0.43</v>
      </c>
      <c r="L23" s="258"/>
      <c r="M23" s="257">
        <v>0.45</v>
      </c>
      <c r="N23" s="258"/>
      <c r="O23" s="259">
        <v>0.5</v>
      </c>
      <c r="P23" s="260"/>
      <c r="Q23" s="257">
        <v>0.35</v>
      </c>
      <c r="R23" s="258"/>
      <c r="S23" s="257">
        <v>0.4</v>
      </c>
      <c r="T23" s="258"/>
      <c r="U23" s="257">
        <v>0.45</v>
      </c>
      <c r="V23" s="258"/>
      <c r="W23" s="261">
        <v>0.5</v>
      </c>
      <c r="X23" s="261"/>
      <c r="Y23" s="257">
        <v>0.55000000000000004</v>
      </c>
      <c r="Z23" s="258"/>
    </row>
    <row r="24" spans="1:26" ht="15" thickBot="1" x14ac:dyDescent="0.35">
      <c r="A24" s="238"/>
      <c r="B24" s="238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287</v>
      </c>
      <c r="F25" s="134">
        <f>E25/1.2</f>
        <v>239.16666666666669</v>
      </c>
      <c r="G25" s="103">
        <v>315</v>
      </c>
      <c r="H25" s="134">
        <f>G25/1.2</f>
        <v>262.5</v>
      </c>
      <c r="I25" s="135">
        <v>347</v>
      </c>
      <c r="J25" s="134">
        <f>I25/1.2</f>
        <v>289.16666666666669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236</v>
      </c>
      <c r="R25" s="134">
        <f>Q25/1.2</f>
        <v>196.66666666666669</v>
      </c>
      <c r="S25" s="135">
        <v>250</v>
      </c>
      <c r="T25" s="134">
        <f>S25/1.2</f>
        <v>208.33333333333334</v>
      </c>
      <c r="U25" s="135">
        <v>275</v>
      </c>
      <c r="V25" s="134">
        <f>U25/1.2</f>
        <v>229.16666666666669</v>
      </c>
      <c r="W25" s="135">
        <v>299</v>
      </c>
      <c r="X25" s="134">
        <f>W25/1.2</f>
        <v>249.16666666666669</v>
      </c>
      <c r="Y25" s="135">
        <v>307</v>
      </c>
      <c r="Z25" s="134">
        <f>Y25/1.2</f>
        <v>255.83333333333334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287</v>
      </c>
      <c r="F26" s="134">
        <f>E26/1.15</f>
        <v>249.56521739130437</v>
      </c>
      <c r="G26" s="103">
        <v>315</v>
      </c>
      <c r="H26" s="134">
        <f>G26/1.15</f>
        <v>273.91304347826087</v>
      </c>
      <c r="I26" s="112">
        <v>347</v>
      </c>
      <c r="J26" s="134">
        <f>I26/1.15</f>
        <v>301.73913043478262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236</v>
      </c>
      <c r="R26" s="134">
        <f>Q26/1.15</f>
        <v>205.21739130434784</v>
      </c>
      <c r="S26" s="112">
        <v>250</v>
      </c>
      <c r="T26" s="134">
        <f>S26/1.15</f>
        <v>217.39130434782609</v>
      </c>
      <c r="U26" s="112">
        <v>275</v>
      </c>
      <c r="V26" s="134">
        <f>U26/1.15</f>
        <v>239.13043478260872</v>
      </c>
      <c r="W26" s="112">
        <v>299</v>
      </c>
      <c r="X26" s="134">
        <f>W26/1.15</f>
        <v>260</v>
      </c>
      <c r="Y26" s="112">
        <v>307</v>
      </c>
      <c r="Z26" s="134">
        <f>Y26/1.15</f>
        <v>266.95652173913044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287</v>
      </c>
      <c r="F27" s="139">
        <f>E27/1.25</f>
        <v>229.6</v>
      </c>
      <c r="G27" s="106">
        <v>315</v>
      </c>
      <c r="H27" s="139">
        <f>G27/1.25</f>
        <v>252</v>
      </c>
      <c r="I27" s="106">
        <v>347</v>
      </c>
      <c r="J27" s="139">
        <f>I27/1.25</f>
        <v>277.60000000000002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236</v>
      </c>
      <c r="R27" s="139">
        <f>Q27/1.25</f>
        <v>188.8</v>
      </c>
      <c r="S27" s="106">
        <v>250</v>
      </c>
      <c r="T27" s="139">
        <f>S27/1.25</f>
        <v>200</v>
      </c>
      <c r="U27" s="106">
        <v>275</v>
      </c>
      <c r="V27" s="139">
        <f>U27/1.25</f>
        <v>220</v>
      </c>
      <c r="W27" s="117">
        <v>299</v>
      </c>
      <c r="X27" s="139">
        <f>W27/1.25</f>
        <v>239.2</v>
      </c>
      <c r="Y27" s="117">
        <v>307</v>
      </c>
      <c r="Z27" s="139">
        <f>Y27/1.25</f>
        <v>245.6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A1:Z1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Q5:R5"/>
    <mergeCell ref="A4:A6"/>
    <mergeCell ref="Y14:Z14"/>
    <mergeCell ref="S14:T14"/>
    <mergeCell ref="Y23:Z23"/>
    <mergeCell ref="G23:H23"/>
    <mergeCell ref="I23:J23"/>
    <mergeCell ref="K23:L23"/>
    <mergeCell ref="M23:N23"/>
    <mergeCell ref="O23:P23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A3:Z3"/>
    <mergeCell ref="E5:F5"/>
    <mergeCell ref="C5:D5"/>
    <mergeCell ref="Q4:Z4"/>
    <mergeCell ref="C4:P4"/>
    <mergeCell ref="B4:B6"/>
    <mergeCell ref="O5:P5"/>
    <mergeCell ref="M5:N5"/>
    <mergeCell ref="K5:L5"/>
    <mergeCell ref="I5:J5"/>
    <mergeCell ref="G5:H5"/>
    <mergeCell ref="Y5:Z5"/>
    <mergeCell ref="W5:X5"/>
    <mergeCell ref="U5:V5"/>
    <mergeCell ref="S5:T5"/>
  </mergeCells>
  <pageMargins left="0.25" right="0.25" top="0.75" bottom="0.75" header="0.3" footer="0.3"/>
  <pageSetup paperSize="9" scale="4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до 24.06.</vt:lpstr>
      <vt:lpstr>с 25.06.</vt:lpstr>
      <vt:lpstr>с 12.04.</vt:lpstr>
      <vt:lpstr>с 15.02.</vt:lpstr>
      <vt:lpstr>в м2</vt:lpstr>
      <vt:lpstr>с 30.10. (2)</vt:lpstr>
      <vt:lpstr>с 3.08.17</vt:lpstr>
      <vt:lpstr>c 17.08.2016</vt:lpstr>
      <vt:lpstr>с 21.05.</vt:lpstr>
      <vt:lpstr>с 07.05.</vt:lpstr>
      <vt:lpstr>с 04.05.</vt:lpstr>
      <vt:lpstr>Упаковка</vt:lpstr>
      <vt:lpstr>Доборные элементы</vt:lpstr>
      <vt:lpstr>Водосточная система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2018-03-17T07:14:21Z</cp:lastPrinted>
  <dcterms:created xsi:type="dcterms:W3CDTF">2015-03-04T15:36:31Z</dcterms:created>
  <dcterms:modified xsi:type="dcterms:W3CDTF">2018-06-02T14:58:14Z</dcterms:modified>
</cp:coreProperties>
</file>